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200" yWindow="1130" windowWidth="10140" windowHeight="2430" tabRatio="500"/>
  </bookViews>
  <sheets>
    <sheet name="Φύλλο1" sheetId="1" r:id="rId1"/>
    <sheet name="Φύλλο2" sheetId="2" r:id="rId2"/>
  </sheets>
  <definedNames>
    <definedName name="_xlnm.Print_Area" localSheetId="0">Φύλλο1!$A$1:$Y$265</definedName>
    <definedName name="_xlnm.Print_Titles" localSheetId="0">Φύλλο1!$2:$2</definedName>
  </definedNames>
  <calcPr calcId="124519"/>
</workbook>
</file>

<file path=xl/calcChain.xml><?xml version="1.0" encoding="utf-8"?>
<calcChain xmlns="http://schemas.openxmlformats.org/spreadsheetml/2006/main">
  <c r="F106" i="1"/>
  <c r="F105"/>
  <c r="F77" l="1"/>
  <c r="AB153" l="1"/>
  <c r="AB137"/>
  <c r="AB178" s="1"/>
  <c r="D36" i="2"/>
  <c r="B23"/>
  <c r="F51"/>
  <c r="C51"/>
  <c r="A11" i="1" l="1"/>
  <c r="A13"/>
  <c r="A15"/>
  <c r="G175" l="1"/>
  <c r="G174"/>
  <c r="G173"/>
  <c r="G172"/>
  <c r="G170"/>
  <c r="G169"/>
  <c r="G167"/>
  <c r="G165"/>
  <c r="G164"/>
  <c r="G163"/>
  <c r="G162"/>
  <c r="G160"/>
  <c r="G159"/>
  <c r="G158"/>
  <c r="G157"/>
  <c r="G156"/>
  <c r="G154"/>
  <c r="G153"/>
  <c r="G152"/>
  <c r="G151"/>
  <c r="G150"/>
  <c r="G149"/>
  <c r="G148"/>
  <c r="G147"/>
  <c r="G146"/>
  <c r="G145"/>
  <c r="G144"/>
  <c r="G143"/>
  <c r="G142"/>
  <c r="G141"/>
  <c r="F68"/>
  <c r="G137"/>
  <c r="G136"/>
  <c r="G135"/>
  <c r="G134"/>
  <c r="G133"/>
  <c r="G132"/>
  <c r="G131"/>
  <c r="G130"/>
  <c r="G129"/>
  <c r="G128"/>
  <c r="G127"/>
  <c r="G126"/>
  <c r="G125"/>
  <c r="G124"/>
  <c r="G123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V64"/>
  <c r="U64"/>
  <c r="T64"/>
  <c r="S64"/>
  <c r="R64"/>
  <c r="Q64"/>
  <c r="P64"/>
  <c r="O64"/>
  <c r="N64"/>
  <c r="M64"/>
  <c r="L64"/>
  <c r="K64"/>
  <c r="J64"/>
  <c r="I64"/>
  <c r="G63"/>
  <c r="G62"/>
  <c r="G61"/>
  <c r="G60"/>
  <c r="G59"/>
  <c r="G58"/>
  <c r="G56"/>
  <c r="G55"/>
  <c r="G54"/>
  <c r="G53"/>
  <c r="G52"/>
  <c r="G51"/>
  <c r="H48"/>
  <c r="G47"/>
  <c r="G46"/>
  <c r="G45"/>
  <c r="H45" s="1"/>
  <c r="H44"/>
  <c r="G43"/>
  <c r="H43" s="1"/>
  <c r="H42"/>
  <c r="G41"/>
  <c r="G40"/>
  <c r="H40" s="1"/>
  <c r="G39"/>
  <c r="H39" s="1"/>
  <c r="H38"/>
  <c r="H37"/>
  <c r="G36"/>
  <c r="H36" s="1"/>
  <c r="G35"/>
  <c r="H35" s="1"/>
  <c r="G34"/>
  <c r="H34" s="1"/>
  <c r="G33"/>
  <c r="H33" s="1"/>
  <c r="H32"/>
  <c r="H31"/>
  <c r="G30"/>
  <c r="H30" s="1"/>
  <c r="H29"/>
  <c r="G28"/>
  <c r="G27"/>
  <c r="H27" s="1"/>
  <c r="G26"/>
  <c r="H25"/>
  <c r="G24"/>
  <c r="G22"/>
  <c r="G21"/>
  <c r="G20"/>
  <c r="G19"/>
  <c r="G18"/>
  <c r="G17"/>
  <c r="G16"/>
  <c r="G15"/>
  <c r="G14"/>
  <c r="G11"/>
  <c r="G10"/>
  <c r="G9"/>
  <c r="G7"/>
  <c r="G6"/>
  <c r="A184"/>
  <c r="A142"/>
  <c r="A143" s="1"/>
  <c r="A144" s="1"/>
  <c r="A145" s="1"/>
  <c r="A146" s="1"/>
  <c r="A147" s="1"/>
  <c r="A148" s="1"/>
  <c r="A149" s="1"/>
  <c r="A150" s="1"/>
  <c r="A68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151" l="1"/>
  <c r="A152" s="1"/>
  <c r="A153" s="1"/>
  <c r="A154" s="1"/>
  <c r="A156" s="1"/>
  <c r="A157" s="1"/>
  <c r="A158" s="1"/>
  <c r="A159" s="1"/>
  <c r="A131"/>
  <c r="A132" s="1"/>
  <c r="A133" s="1"/>
  <c r="A134" s="1"/>
  <c r="A135" s="1"/>
  <c r="A136" s="1"/>
  <c r="A137" s="1"/>
  <c r="G64"/>
  <c r="H26"/>
  <c r="A160" l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V138"/>
  <c r="U138"/>
  <c r="T138"/>
  <c r="S138"/>
  <c r="R138"/>
  <c r="Q138"/>
  <c r="P138"/>
  <c r="O138"/>
  <c r="N138"/>
  <c r="M138"/>
  <c r="L138"/>
  <c r="K138"/>
  <c r="J138"/>
  <c r="H138"/>
  <c r="V176"/>
  <c r="U176"/>
  <c r="T176"/>
  <c r="S176"/>
  <c r="R176"/>
  <c r="Q176"/>
  <c r="P176"/>
  <c r="O176"/>
  <c r="N176"/>
  <c r="M176"/>
  <c r="L176"/>
  <c r="K176"/>
  <c r="J176"/>
  <c r="I176"/>
  <c r="H176"/>
  <c r="G176"/>
  <c r="F176"/>
  <c r="O178" l="1"/>
  <c r="P178"/>
  <c r="T178"/>
  <c r="Q178"/>
  <c r="U178"/>
  <c r="R178"/>
  <c r="V178"/>
  <c r="S178"/>
  <c r="V248" l="1"/>
  <c r="V250" s="1"/>
  <c r="U248"/>
  <c r="U250" s="1"/>
  <c r="T248"/>
  <c r="T250" s="1"/>
  <c r="S248"/>
  <c r="S250" s="1"/>
  <c r="R248"/>
  <c r="R250" s="1"/>
  <c r="Q248"/>
  <c r="Q250" s="1"/>
  <c r="P248"/>
  <c r="P250" s="1"/>
  <c r="O248"/>
  <c r="O250" s="1"/>
  <c r="N248"/>
  <c r="N250" s="1"/>
  <c r="M248"/>
  <c r="M250" s="1"/>
  <c r="L248"/>
  <c r="L250" s="1"/>
  <c r="K248"/>
  <c r="K250" s="1"/>
  <c r="J248"/>
  <c r="J250" s="1"/>
  <c r="I248"/>
  <c r="I250" s="1"/>
  <c r="H248"/>
  <c r="H250" s="1"/>
  <c r="G248"/>
  <c r="G250" s="1"/>
  <c r="F248"/>
  <c r="F250" s="1"/>
  <c r="U240" l="1"/>
  <c r="T240"/>
  <c r="S240"/>
  <c r="R240"/>
  <c r="Q240"/>
  <c r="P240"/>
  <c r="O240"/>
  <c r="N240"/>
  <c r="M240"/>
  <c r="L240"/>
  <c r="K240"/>
  <c r="J240"/>
  <c r="I240"/>
  <c r="H240"/>
  <c r="G240"/>
  <c r="F240"/>
  <c r="V235"/>
  <c r="U235"/>
  <c r="T235"/>
  <c r="S235"/>
  <c r="R235"/>
  <c r="Q235"/>
  <c r="P235"/>
  <c r="O235"/>
  <c r="N235"/>
  <c r="M235"/>
  <c r="L235"/>
  <c r="K235"/>
  <c r="J235"/>
  <c r="I235"/>
  <c r="H235"/>
  <c r="G235"/>
  <c r="T218"/>
  <c r="V214"/>
  <c r="U214"/>
  <c r="T214"/>
  <c r="S214"/>
  <c r="R214"/>
  <c r="Q214"/>
  <c r="P214"/>
  <c r="O214"/>
  <c r="N214"/>
  <c r="M214"/>
  <c r="L214"/>
  <c r="K214"/>
  <c r="J214"/>
  <c r="I214"/>
  <c r="H214"/>
  <c r="G214"/>
  <c r="V203"/>
  <c r="U203"/>
  <c r="T203"/>
  <c r="S203"/>
  <c r="R203"/>
  <c r="Q203"/>
  <c r="P203"/>
  <c r="O203"/>
  <c r="N203"/>
  <c r="M203"/>
  <c r="L203"/>
  <c r="K203"/>
  <c r="J203"/>
  <c r="I203"/>
  <c r="H203"/>
  <c r="G203"/>
  <c r="V185"/>
  <c r="U185"/>
  <c r="T185"/>
  <c r="S185"/>
  <c r="R185"/>
  <c r="Q185"/>
  <c r="Q205" s="1"/>
  <c r="P185"/>
  <c r="P205" s="1"/>
  <c r="O185"/>
  <c r="N185"/>
  <c r="M185"/>
  <c r="L185"/>
  <c r="K185"/>
  <c r="J185"/>
  <c r="I185"/>
  <c r="H185"/>
  <c r="G185"/>
  <c r="F185"/>
  <c r="F138"/>
  <c r="P218"/>
  <c r="L218"/>
  <c r="K218"/>
  <c r="A211"/>
  <c r="A212" s="1"/>
  <c r="A213" s="1"/>
  <c r="F203"/>
  <c r="V240"/>
  <c r="F214"/>
  <c r="Q218"/>
  <c r="F235"/>
  <c r="A226"/>
  <c r="A227" s="1"/>
  <c r="A228" s="1"/>
  <c r="A229" s="1"/>
  <c r="A230" s="1"/>
  <c r="A231" s="1"/>
  <c r="F218"/>
  <c r="G218"/>
  <c r="H218"/>
  <c r="I218"/>
  <c r="J218"/>
  <c r="M218"/>
  <c r="N218"/>
  <c r="O218"/>
  <c r="R218"/>
  <c r="S218"/>
  <c r="U218"/>
  <c r="V218"/>
  <c r="A232" l="1"/>
  <c r="A233" s="1"/>
  <c r="A234" s="1"/>
  <c r="V220"/>
  <c r="F205"/>
  <c r="K205"/>
  <c r="J205"/>
  <c r="G205"/>
  <c r="Q242"/>
  <c r="O220"/>
  <c r="U242"/>
  <c r="S220"/>
  <c r="V242"/>
  <c r="K220"/>
  <c r="R205"/>
  <c r="V205"/>
  <c r="M242"/>
  <c r="R220"/>
  <c r="J220"/>
  <c r="L242"/>
  <c r="P242"/>
  <c r="T220"/>
  <c r="J242"/>
  <c r="I205"/>
  <c r="I220"/>
  <c r="K178"/>
  <c r="L205"/>
  <c r="T205"/>
  <c r="L220"/>
  <c r="M220"/>
  <c r="Q220"/>
  <c r="L178"/>
  <c r="F242"/>
  <c r="M205"/>
  <c r="U205"/>
  <c r="U220"/>
  <c r="K242"/>
  <c r="O242"/>
  <c r="P220"/>
  <c r="H242"/>
  <c r="M178"/>
  <c r="J178"/>
  <c r="S205"/>
  <c r="R242"/>
  <c r="I242"/>
  <c r="G242"/>
  <c r="F220"/>
  <c r="H205"/>
  <c r="H220"/>
  <c r="N242"/>
  <c r="O205"/>
  <c r="G220"/>
  <c r="T242"/>
  <c r="N205"/>
  <c r="N220"/>
  <c r="S242"/>
  <c r="J253" l="1"/>
  <c r="U253"/>
  <c r="T253"/>
  <c r="K253"/>
  <c r="V253"/>
  <c r="P253"/>
  <c r="O253"/>
  <c r="Q253"/>
  <c r="M253"/>
  <c r="S253"/>
  <c r="L253"/>
  <c r="R253"/>
  <c r="N178" l="1"/>
  <c r="N253" s="1"/>
  <c r="F64" l="1"/>
  <c r="F178" s="1"/>
  <c r="F253" s="1"/>
  <c r="H28"/>
  <c r="H64" s="1"/>
  <c r="H178" s="1"/>
  <c r="H253" s="1"/>
  <c r="I138"/>
  <c r="I178" s="1"/>
  <c r="I253" s="1"/>
  <c r="G88"/>
  <c r="G138" s="1"/>
  <c r="G178" s="1"/>
  <c r="G253" s="1"/>
</calcChain>
</file>

<file path=xl/sharedStrings.xml><?xml version="1.0" encoding="utf-8"?>
<sst xmlns="http://schemas.openxmlformats.org/spreadsheetml/2006/main" count="1263" uniqueCount="639">
  <si>
    <t>Α/Α</t>
  </si>
  <si>
    <t>Περιγραφή Δράσης</t>
  </si>
  <si>
    <t>Είδος Δράσης</t>
  </si>
  <si>
    <t>Χωροθέτηση</t>
  </si>
  <si>
    <t>Υπηρεσία Υλοποίησης</t>
  </si>
  <si>
    <t xml:space="preserve">Προϋπολογισμός δαπανών </t>
  </si>
  <si>
    <t>ΣΑΤΑ ΠΟΕ</t>
  </si>
  <si>
    <t>ΣΑΤΑ ΣΧΟΛΕΙΩΝ ΠΟΕ</t>
  </si>
  <si>
    <t>ΕΣΠΑ                      2014-2020</t>
  </si>
  <si>
    <t xml:space="preserve">ΤΑΚΤΙΚΑ </t>
  </si>
  <si>
    <t>ΑΝΤΑΠΟΔΟΤΙΚΑ</t>
  </si>
  <si>
    <t>ΠΡΟΓΡΑΜΜΑ "ΑΝΤΩΝΗΣ ΤΡΙΤΣΗΣ"</t>
  </si>
  <si>
    <t>ΦΙΛΟΔΗΜΟΣ ΙΙ</t>
  </si>
  <si>
    <t>ΑΛΛΟΙ ΠΟΡΟΙ</t>
  </si>
  <si>
    <t>ΠΛΗΡΟΦΟΡΙΑ ΑΛΛΟΙ ΠΟΡΟΙ</t>
  </si>
  <si>
    <t>ΠΑΡΑΤΗΡΗΣΗ</t>
  </si>
  <si>
    <t>Κ.Α</t>
  </si>
  <si>
    <t>ΔΙΕΥΘΥΝΣΗ ΤΕΧΝΙΚΩΝ ΥΠΗΡΕΣΙΩΝ</t>
  </si>
  <si>
    <t xml:space="preserve">ΝΕΑ ΕΡΓΑ </t>
  </si>
  <si>
    <t>Επένδυση / Έργο</t>
  </si>
  <si>
    <t>Δήμος Βόλου</t>
  </si>
  <si>
    <t>Δ/νση Τεχνικών Υπηρεσιών</t>
  </si>
  <si>
    <t>Δημιουργία Κεντρικού Πράσινου Σημείου Δήμου Βόλου</t>
  </si>
  <si>
    <t>Επένδυση /Προμήθεια</t>
  </si>
  <si>
    <t>Συντήρηση, ανάδειξη και σήμανση πεζοπορικών διαδρομών (μονοπάτια) του Δήμου Βόλου</t>
  </si>
  <si>
    <t>ΠΡΟΓΡΑΜΜΑ LEADER</t>
  </si>
  <si>
    <t>Αποκατάσταση και επανάχρηση οικίας Αδαμόπουλου - Δημιουργία Κέντρου Μελετών και Ερευνών "Τζορτζιο Ντε Κίρικο"</t>
  </si>
  <si>
    <t>ΠΡΑΣΙΝΟ ΤΑΜΕΙΟ</t>
  </si>
  <si>
    <t>Προσθήκη κατ’ επέκταση και καθ’ ύψος στο 27ο Δημοτικό Σχολείο</t>
  </si>
  <si>
    <t>Κατασκευή κυκλικού κόμβου στη διασταύρωση των οδών Πολυμέρη,Σταδίου και Ε.Ο. Βόλου-Αγριάς, για κυκλοφοριακές παρεμβάσεις στο Δήμο Βόλου</t>
  </si>
  <si>
    <t>ΠΔΕ</t>
  </si>
  <si>
    <t>Επένδυση /Μελέτη</t>
  </si>
  <si>
    <t xml:space="preserve">Αντικεραυνικη προστασια Σχολικών κτιρίων </t>
  </si>
  <si>
    <t>Επένδυση /</t>
  </si>
  <si>
    <t xml:space="preserve">Εργασίες πιστοποίησης Ανελκυστήρων  Δημοτικών-Σχολικών Κτιρίων </t>
  </si>
  <si>
    <t xml:space="preserve">Επένδυση </t>
  </si>
  <si>
    <t>Επεκτάσεις δικτύων ΔΕΗ</t>
  </si>
  <si>
    <t>Μελέτες - Έρευνες</t>
  </si>
  <si>
    <t>Δ.Ε. Βόλου</t>
  </si>
  <si>
    <t>ΣΥΝΟΛΟ ΚΑΤΗΓΟΡΙΑΣ ΝΕΑ ΕΡΓΑ</t>
  </si>
  <si>
    <t xml:space="preserve">ΣΥΝΕΧΙΖΟΜΕΝΑ ΕΡΓΑ </t>
  </si>
  <si>
    <t xml:space="preserve">Ενεργειακή αναβάθμιση δημοτικού κτιριου "Σκενδερανη" </t>
  </si>
  <si>
    <t xml:space="preserve">Κατασκευή ραμπών και χώρων υγιεινης για την πρόσβαση και την εξυπηρέτηση ΑΜΕΑ σε σχολικές μονάδες  </t>
  </si>
  <si>
    <t>Υλοποιηση μέτρων και μέσων πυροπροστασίας στις σχολικές μονάδες του Δήμου Βόλου</t>
  </si>
  <si>
    <t>461.280 € ΦΙΛΟΔΗΜΟΣ ΙΙ  385.500€ ΙΔΙΟΙ ΠΟΡΟΙ</t>
  </si>
  <si>
    <t>Αποκαταστάσεις και ασφαλτοστρώσεις δρόμων  Δ.Ε. Βόλου-Ν. Ιωνίας έτους 2020</t>
  </si>
  <si>
    <t xml:space="preserve">Προσθήκη κτιριακών εγκαταστάσεων στο καταφύγιο αδέσποτων ζώων συντροφιάς του Δημου Βόλου  </t>
  </si>
  <si>
    <t>Υπουργειο Εσωτερικων</t>
  </si>
  <si>
    <t>Προραμματικη Συμβαση με κεκπα-Διεκ και Δοεαπ Δηπεθε</t>
  </si>
  <si>
    <t>Κτιριακές παρεμβάσεις στο βρεφονηπιακό σταθμό "ΑΛΚΥΟΝΗ" για την εναρμόνησή του με το Π.Δ. 99/2017</t>
  </si>
  <si>
    <t xml:space="preserve"> Κτιριακές παρεμβάσεις στο βρεφονηπιακό σταθμό "ΑΡΙΩΝ" για την εναρμόνησή του με το Π.Δ. 99/2017</t>
  </si>
  <si>
    <t>Κτιριακές παρεμβάσεις στο βρεφονηπιακό σταθμό "ΙΑΣΩΝ"  για την εναρμόνησή του με το Π.Δ. 99/2017</t>
  </si>
  <si>
    <t>ΣΥΝΟΛΟ ΚΑΤΗΓΟΡΙΑΣ ΣΥΝΕΧΙΖΟΜΕΝΑ</t>
  </si>
  <si>
    <t xml:space="preserve">ΣΥΝΕΧΙΖΟΜΕΝΑ ΕΡΓΑ (ΓΙΑ ΑΠΟΠΛΗΡΩΜΗ ) </t>
  </si>
  <si>
    <t xml:space="preserve">Μελέτη οριοθέτησης ρέματος Βρυχώνα -Φάση Β’
</t>
  </si>
  <si>
    <t>Δ.Ε. Αρτέμιδας</t>
  </si>
  <si>
    <t>30.7412.004</t>
  </si>
  <si>
    <t xml:space="preserve">Μελέτη οριοθέτησης ρέματος Βρυχώνα-Φάση A’  
  </t>
  </si>
  <si>
    <t>30.7412.005</t>
  </si>
  <si>
    <t xml:space="preserve">Μελέτη οριοθέτησης ρέματος Κουφάλας   
</t>
  </si>
  <si>
    <t>30.7412.006</t>
  </si>
  <si>
    <t xml:space="preserve">Μελέτη οριοθέτησης ρέματος Μουρτακιά -Μαλάκι 
</t>
  </si>
  <si>
    <t>30.7412.007</t>
  </si>
  <si>
    <t>Κατασκευή πλατείας Διμηνίου</t>
  </si>
  <si>
    <t>Δ.Ε. Αισωνίας</t>
  </si>
  <si>
    <t>30.7322.605</t>
  </si>
  <si>
    <t>Περιβαλοντική μελέτη προστασίας πηγής Μάνας Πορταριάς</t>
  </si>
  <si>
    <t>Δ.Ε. Πορταριάς</t>
  </si>
  <si>
    <t>30.7413.914</t>
  </si>
  <si>
    <t>Κατασκευή γέφυρας  επ. οδού Βόλου Διμηνιού στη θέση Λάμια</t>
  </si>
  <si>
    <t>30.7312.604</t>
  </si>
  <si>
    <t>30.7323.839</t>
  </si>
  <si>
    <t>Οδοποιία πεδινών ΔΔ Αρτέμιδας</t>
  </si>
  <si>
    <t>30.7323.840</t>
  </si>
  <si>
    <t>Δημιουργία Μουσείου Ιστορίας της Πόλης</t>
  </si>
  <si>
    <t>Μελέτη αντικατάστασης δικτύων ύδρευσης Αγ.Βλάσιου</t>
  </si>
  <si>
    <t>30.7413.911</t>
  </si>
  <si>
    <t>Μελέτη διερεύνησης πορείας παροχέτευσης ρέματος Δημ.σχολείου Κ.Λεχωνιων</t>
  </si>
  <si>
    <t>30.7413.912</t>
  </si>
  <si>
    <t>Μελέτη στατικής επάρκειας Σχολικού Συγκροτήματος Φυτόκου</t>
  </si>
  <si>
    <t>30.7411.009</t>
  </si>
  <si>
    <t>Οριστική μελέτη παράκαμψη Μπράνης</t>
  </si>
  <si>
    <t>Δ.Ε. Μακρινίτσας</t>
  </si>
  <si>
    <t>30.7413.901</t>
  </si>
  <si>
    <t xml:space="preserve">ΣΥΝΟΛΟ ΚΑΤΗΓΟΡΙΑΣ ΣΥΝΕΧΙΖΟΜΕΝΑ (ΓΙΑ ΑΠΟΠΛΗΡΩΜΗ ) </t>
  </si>
  <si>
    <t>ΓΕΝΙΚΟ ΣΥΝΟΛΟ ΔΙΕΥΘΥΝΣΗΣ ΤΕΧΝΙΚΩΝ ΥΠΗΡΕΣΙΩΝ</t>
  </si>
  <si>
    <t>ΔΙΕΥΘΥΝΣΗ ΒΙΩΣΙΜΗΣ ΚΙΝΗΤΙΚΟΤΗΤΑΣ</t>
  </si>
  <si>
    <t>ΝΕΑ ΕΡΓΑ</t>
  </si>
  <si>
    <t>Επέκταση δικτύου Ποδηλατοδρόμων στον αστικό ιστό Βόλου - Ν. Ιωνίας σε περιοχές εκτός περιοχής παρέμβασης</t>
  </si>
  <si>
    <t>Δ/νση Βιώσιμης Κινητικότητας.</t>
  </si>
  <si>
    <t>Συντήρηση υποδομών και αναβάθμιση λειτουργίας Πάρκου Κυκλοφοριακής Αγωγής</t>
  </si>
  <si>
    <t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</si>
  <si>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>Μελέτη εκσυγχρονισμού, συντονισμού και βελτιστοποίησης της φωτεινής σηματοδότησης (νέα προγράμματα)</t>
  </si>
  <si>
    <t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</si>
  <si>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ΣΥΝΟΛΟ  ΚΑΤΗΓΟΡΙΑΣ ΝΕΑ ΕΡΓΑ </t>
  </si>
  <si>
    <t xml:space="preserve">ΣΥΝΕΧΙΖΟΜΕΝΑ  ΕΡΓΑ </t>
  </si>
  <si>
    <t xml:space="preserve">ΣΥΝΟΛΟ  ΚΑΤΗΓΟΡΙΑΣ ΣΥΝΕΧΙΖΟΜΕΝΑ ΕΡΓΑ </t>
  </si>
  <si>
    <t>ΓΕΝΙΚΟ ΣΥΝΟΛΟ ΔΙΕΥΘΥΝΣΗΣ ΒΙΩΣΙΜΗΣ ΚΙΝΗΤΙΚΟΤΗΤΑΣ</t>
  </si>
  <si>
    <t>ΔΙΕΥΘΥΝΣΗ ΚΟΙΜΗΤΗΡΙΟΥ</t>
  </si>
  <si>
    <t>Εργασίες βελτίωσης κοιμητηρίων Δ.Ε. Βόλου και Νέας Ιωνίας</t>
  </si>
  <si>
    <t>45.7336.007</t>
  </si>
  <si>
    <t>Συνταξη μελέτων χορηγησης αδειών λειτουργίας κοιμητηρίων αρμοδιότητας Συνδεσμου</t>
  </si>
  <si>
    <t>Συνταξη τοπογραφικών διαγραμμάτων και ταφολογίων κοιμητηρίων Δημοτικών Ενοτήτων</t>
  </si>
  <si>
    <t>Δ/νση Τεχνικών Υπηρεσιών - Δ/νση Κοιμητηρίων</t>
  </si>
  <si>
    <t>ΣΥΝΟΛΟ  ΚΑΤΗΓΟΡΙΑΣ ΝΕΑ ΕΡΓΑ</t>
  </si>
  <si>
    <t>ΓΕΝΙΚΟ ΣΥΝΟΛΟ ΔΙΕΥΘΥΝΣΗΣ ΚΟΙΜΗΤΗΡΙΟΥ</t>
  </si>
  <si>
    <t>ΔΙΕΥΘΥΝΣΗ ΥΠΗΡΕΣΙΑΣ ΔΟΜΗΣΗΣ</t>
  </si>
  <si>
    <t>Μελέτη Κτηματογράφηση - Πολεοδόμηση - Π.Ε. Μελέτη Γεωλογικής Καταλληλότητας και υδραυλική Μελέτη στην περιοχή επεκτάσεων Δ. Ν. Αγχιάλου</t>
  </si>
  <si>
    <t>Δ/νση Υπηρεσίας Δόμησης</t>
  </si>
  <si>
    <t>40.7413.018</t>
  </si>
  <si>
    <t>Σύνταξη Μελέτης εξειδίκευσης  ΜΣΔ και εναρμόνισης χρήσεων γης  μετά την ΑναθεώρησηΓΠΣ ΠΣ Βόλου</t>
  </si>
  <si>
    <t>40.7413.033</t>
  </si>
  <si>
    <t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</si>
  <si>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>40.7413.035</t>
  </si>
  <si>
    <t>Μελέτη πραξεων αναλογισμου κοινόχρηστων αδιάνοικτων χώρων</t>
  </si>
  <si>
    <t>40.7413.024</t>
  </si>
  <si>
    <t>Μελέτη ανασύνταξης του Γ' Κεφαλαίου της πράξης εφαρμογής Αγ.Παρασκευής</t>
  </si>
  <si>
    <t>40.7413.026</t>
  </si>
  <si>
    <t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</si>
  <si>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>40.7413.027</t>
  </si>
  <si>
    <t>Επένδυση /Εργο</t>
  </si>
  <si>
    <t>Συνταξη Πράξης Εφαρμογής Επέκτασης Ν. Αγχιάλου (ΦΕΚ 374/Δδ/88)</t>
  </si>
  <si>
    <t>40.7413.030</t>
  </si>
  <si>
    <t>Μελέτη αναγνώρισης παρόδων</t>
  </si>
  <si>
    <t>40.7413.032</t>
  </si>
  <si>
    <t>ΓΕΝΙΚΟ ΣΥΝΟΛΟ ΔΙΕΥΘΥΝΣΗΣ  ΥΠΗΡΕΣΙΑΣ ΔΟΜΗΣΗΣ</t>
  </si>
  <si>
    <t>ΣΥΝΟΛΟ ΤΕΧΝΙΚΟΥ ΠΡΟΓΡΑΜΜΑΤΟΣ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</si>
  <si>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</si>
  <si>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>64.7323.007</t>
  </si>
  <si>
    <t>30.7333.052</t>
  </si>
  <si>
    <t>ΠΔΕ ΥΠΟΜΕΔΙ</t>
  </si>
  <si>
    <t>20.7325.118</t>
  </si>
  <si>
    <t>64.7341.050</t>
  </si>
  <si>
    <t>64.7321.002</t>
  </si>
  <si>
    <t>64.7331.001</t>
  </si>
  <si>
    <t>30.7333.043</t>
  </si>
  <si>
    <t>64.7311.017</t>
  </si>
  <si>
    <t>64.7311.006</t>
  </si>
  <si>
    <t>64.7311.010</t>
  </si>
  <si>
    <t>64.7311.015</t>
  </si>
  <si>
    <t>64.7341.051</t>
  </si>
  <si>
    <t>30.7331.067</t>
  </si>
  <si>
    <t>45.7413.002</t>
  </si>
  <si>
    <t>45.7413.003</t>
  </si>
  <si>
    <t>40.7412.001</t>
  </si>
  <si>
    <t xml:space="preserve">Παρεμβάσεις σε υφιστάμενους δρόμους </t>
  </si>
  <si>
    <t>64.7321.003</t>
  </si>
  <si>
    <t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</si>
  <si>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>Αποκατασταση οδοστρωμάτων Δήμου Βόλου</t>
  </si>
  <si>
    <t>Μελέτη ανάπλασης των “Παλαιών” του Βόλου</t>
  </si>
  <si>
    <t>Μελέτες για τροποποίηση σχεδίων πόλεων (τοπογραφικών αποτυπώσεων, υδραυλικών, γεωλογικών και λοιπών μελετών)</t>
  </si>
  <si>
    <t xml:space="preserve">Εργασίες συντήρησης των σχολείων Δημοτικών Ενοτήτων Βόλου &amp; Ν. Ιωνίας έτους 2022 </t>
  </si>
  <si>
    <t>Συντηρηση πλακοστρώσεων πεζοδρομίων και κοινοχρήστων χώρων έτους 2022</t>
  </si>
  <si>
    <t>64.7333.003</t>
  </si>
  <si>
    <t>Ανάπλαση άλσους "Ανδρέας Βαλαχής" στη Νέα Ιωνία Βόλου</t>
  </si>
  <si>
    <t>Μελέτη  ανάπλασης άλσους "Ανδρέας Βαλαχής" στη Νέα Ιωνία Βόλου</t>
  </si>
  <si>
    <t>Aνάπλασης των “Παλαιών” του Βόλου</t>
  </si>
  <si>
    <t>Βελτίωση υφιστάμενων δρόμων προσβασης σε γεωργικές και κτηνοτροφικές εκμεταλευσεις Δ.Ε. Αρτέμιδας Δήμου Βόλου</t>
  </si>
  <si>
    <r>
      <t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</si>
  <si>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>Προσθήκη αιθουσών στο 10ο Δημοτικό Σχολείο Βόλου</t>
  </si>
  <si>
    <t>Μελέτη ανακαίνησης Σχολικού συγκροτήματος 1ου ΕΠΑΛ Βόλου</t>
  </si>
  <si>
    <r>
      <t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 Βόλου</t>
    </r>
  </si>
  <si>
    <t>Αναβάθμιση Αθλιτικού Κέντρου Καραγατσ</t>
  </si>
  <si>
    <t>Βελτίωση υφιστάμενων δρόμων προσβασης σε γεωργικές και κτηνοτροφικές εκμεταλευσεις Δ.Ε. Νέας ΑγχιάλουΔήμου Βόλου</t>
  </si>
  <si>
    <t>Εργασίες συντήρησης του Πολιτιστικού Κέντρου Νέας Ιωνίας Βόλου</t>
  </si>
  <si>
    <t xml:space="preserve">Μελέτη Οδικής Ασφάλειας  περιοχής  Ν. Παγασών Δ. Βόλου </t>
  </si>
  <si>
    <t>Μελέτες τοπογραφικών αποτυπώσεων προς έγκριση κυκλοφοριακών ρυθμίσεων</t>
  </si>
  <si>
    <t xml:space="preserve">Αναθεώρηση – Επέκταση Γ.Π.Σ Πολεοδομικού Συγκροτήματος Βόλου </t>
  </si>
  <si>
    <t>Μελέτες Ειδικών Πολεοδομικών Σχεδίων</t>
  </si>
  <si>
    <t>Κατασκευή νέου Ενιαίου Ειδικού Επαγγελματικού Γυμνασίου-Λυκείου Νέας Ιωνίας Μαγνησίας</t>
  </si>
  <si>
    <t>30.7331.096</t>
  </si>
  <si>
    <t>30.7334.013</t>
  </si>
  <si>
    <t>30.7331.099</t>
  </si>
  <si>
    <t>64.7412.002</t>
  </si>
  <si>
    <t>64.7412.003</t>
  </si>
  <si>
    <t>64.7333.004</t>
  </si>
  <si>
    <t>40.7413.005</t>
  </si>
  <si>
    <t>40.7413.037</t>
  </si>
  <si>
    <t>40.7413.036</t>
  </si>
  <si>
    <t>Ανακατασκευή πεζοδρομίων οδού Δημητριάδος προσβάσιμα σε όλους</t>
  </si>
  <si>
    <t>Ανακαίνιση Δημοτικού κτιρίου που βρισκεται στην οδό Μεταμορφώσεως 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</si>
  <si>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</si>
  <si>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>Παρέμβασεις σε λεβητοστάσια Σχολείων &amp; Δημοτικού Καταστήματος Αισωνίας για την συνδεσή τους με το δικτυο φυσικού αερίου</t>
  </si>
  <si>
    <t>Αναβάθμιση δυτικού τμήματος εμπορικού κέντρου Βόλου</t>
  </si>
  <si>
    <t>ΕΛΛΑΔΑ 2.0</t>
  </si>
  <si>
    <t>ΧΡΗΜΑΤΟΔΟΤΗΣΗ ΑΠΌ ΠΡΑΣΙΝΟ ΤΑΜΕΙΟ</t>
  </si>
  <si>
    <t>Συντήρηση καλντεριμιών και πλακόστρωτων κοινοχρήστων χώρων  Δημοτικών Ενοτήτων πλην Βόλου και Ν. Ιωνίας έτους 2023</t>
  </si>
  <si>
    <t>Συντηρηση πλακοστρώσεων πεζοδρομίων και κοινοχρήστων χώρων έτους 2023</t>
  </si>
  <si>
    <t>Συντήρηση και επισκευή κοινοχρήστων χώρων όλων των Δημοτικών Ενοτήτων έτους 2023</t>
  </si>
  <si>
    <t>Αποκατάσταση ζημιών δικτύου Δημοτικού φωτισμού έτους 2023</t>
  </si>
  <si>
    <t>Αποκαταστάσεις ζημιών δικτύων φωτεινής σηματοδότησης έτους 2023</t>
  </si>
  <si>
    <t>Επένδυση /Υπηρεσία</t>
  </si>
  <si>
    <t>Τοποθέτηση εορταστικού φωτισμού Δήμου Βόλου έτους 2023-2025</t>
  </si>
  <si>
    <t>ΚΑΠ      ΕΠΕΝΔΥΤΙΚΩΝ ΔΑΠΑΝΩΝ ΔΗΜΟΥ</t>
  </si>
  <si>
    <t xml:space="preserve"> ΚΑΠ                         ΓΙΑ ΕΠΙΣΚΕΥΗ ΚΑΙ ΣΥΝΤΗΡΗΣΗ ΣΧΟΛΕΙΩΝ</t>
  </si>
  <si>
    <t>ΕΠΑ  ΥΠΟΜΕΔΙ</t>
  </si>
  <si>
    <t>Προμήθεια και τοποθέτηση φωτιστικών Led στις Δ.Ε. Ν. Αγχιάλου και Αγριας</t>
  </si>
  <si>
    <t>Ενεργειακή Αναβάθμιση Δημαρχειου Βόλου</t>
  </si>
  <si>
    <t>30.7326.031</t>
  </si>
  <si>
    <t>30.7332.038</t>
  </si>
  <si>
    <t>Δημιουργία υπερυψωμένων πεζοδιαβασεων και διαμόρφωση δυο νέων κυκλικών κόμβων στο Δήμο Βόλου</t>
  </si>
  <si>
    <t>Δημιουργία Μουσείου για την αξιοποιηση της "Αργούς"</t>
  </si>
  <si>
    <t>Μελέτες πυροπροστασίας στις σχολικές μονάδες του Δήμου Βόλου Τμήμα 1 (ΔΗΜΟΤΙΚΕΣ ΕΝΟΤΗΤΕΣ Ν. ΙΩΝΙΑΣ-ΑΙΣΩΝΙΑΣ-ΟΔΟΙ ΛΑΡΙΣΗΣ &amp; ΖΑΧΟΥ)</t>
  </si>
  <si>
    <t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</si>
  <si>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</si>
  <si>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>20.7325.125</t>
  </si>
  <si>
    <t>Επένδυση</t>
  </si>
  <si>
    <t>ΕΠΑ-ΤΠΑ ΥΠΟΥΡΓΕΙΟΥ
ΕΣΩΤΕΡΙΚΩΝ 2021-2025</t>
  </si>
  <si>
    <t>Εργασίες συντήρησης των σχολείων Δημοτικών Ενοτήτων Βόλου &amp; Ν. Ιωνίας έτους 2024</t>
  </si>
  <si>
    <t>Εργασίες συντήρησης των σχολείων Δημοτικών Ενοτήτων πλην Βόλου &amp; Ν. Ιωνίας έτους 2024</t>
  </si>
  <si>
    <t>Εργασίες χρωματισμού σχολικών κτιρίων έτους 2024</t>
  </si>
  <si>
    <t>Συντηρήσεις δρόμων Δ.Ε. Βόλου-Ν. Ιωνίας έτους 2024</t>
  </si>
  <si>
    <t>Συντηρήσεις δρόμων Δ.Ε. πλην Βόλου-Ν. Ιωνίας έτους 2024</t>
  </si>
  <si>
    <t>Αποκαταστάσεις και ασφαλτοστρώσεις δρόμων  Δ.Ε. Βόλου-Ν. Ιωνίας έτους 2024</t>
  </si>
  <si>
    <t>Συντήρηση αγροτικής οδοποιίας έτους 2024</t>
  </si>
  <si>
    <t>Έργα πυροπροστασίας έτους 2024</t>
  </si>
  <si>
    <t>Συντήρηση καλντεριμιών και πλακόστρωτων κοινοχρήστων χώρων  Δημοτικών Ενοτήτων πλην Βόλου και Ν. Ιωνίας έτους 2024</t>
  </si>
  <si>
    <t>Συντηρηση πλακοστρώσεων πεζοδρομίων και κοινοχρήστων χώρων έτους 2024</t>
  </si>
  <si>
    <t>Συντήρηση και επισκευή φωτεινής σηματοδότησης έτους 2024</t>
  </si>
  <si>
    <t>ΚΑΠ      ΕΠΕΝΔΥΤΙΚΩΝ ΔΑΠΑΝΩΝ ΔΗΜΟΥ ΠΟΕ</t>
  </si>
  <si>
    <t xml:space="preserve"> ΚΑΠ                         ΓΙΑ ΕΠΙΣΚΕΥΗ ΚΑΙ ΣΥΝΤΗΡΗΣΗ ΣΧΟΛΕΙΩΝ ΠΟΕ</t>
  </si>
  <si>
    <t>30.7333.065</t>
  </si>
  <si>
    <t>30.7334.014</t>
  </si>
  <si>
    <t>Διαμόρφωση των παρόχθιων οδών του χειμάρρου Αναυρου σε ήπιας κυκλοφορίας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</si>
  <si>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</si>
  <si>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</si>
  <si>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Μελέτη Οδικής Ασφάλειας  Πολεοδομικού Συγκροτήματος Δ. Βόλου </t>
  </si>
  <si>
    <t>64.7341.058</t>
  </si>
  <si>
    <t>30.7331.037</t>
  </si>
  <si>
    <t>30.7311.075</t>
  </si>
  <si>
    <t>30.7331.122</t>
  </si>
  <si>
    <t>30.7331.123</t>
  </si>
  <si>
    <t>30.7331.124</t>
  </si>
  <si>
    <t>30.7333.067</t>
  </si>
  <si>
    <t>30.7333.068</t>
  </si>
  <si>
    <t>30.7333.069</t>
  </si>
  <si>
    <t>30.7333.070</t>
  </si>
  <si>
    <t>20.7336.016</t>
  </si>
  <si>
    <t>30.7333.071</t>
  </si>
  <si>
    <t>30.7334.015</t>
  </si>
  <si>
    <t>30.7336.039</t>
  </si>
  <si>
    <t>64.7341.055</t>
  </si>
  <si>
    <t>64.7341.057</t>
  </si>
  <si>
    <t>64.7333.005</t>
  </si>
  <si>
    <t>20.7335.143</t>
  </si>
  <si>
    <t>20.7335.145</t>
  </si>
  <si>
    <t>30.7336.038</t>
  </si>
  <si>
    <t>30.7311.074</t>
  </si>
  <si>
    <t>64.7413.003</t>
  </si>
  <si>
    <t>64.7413.004</t>
  </si>
  <si>
    <t>64.7413.005</t>
  </si>
  <si>
    <t>55.7333.006</t>
  </si>
  <si>
    <t>Αποκατάσταση ζημιών στο παραλιακό μέτωπο Νέας Αγχιάλου και στις περιοχές Αλωνάκι και Δημητριάδα</t>
  </si>
  <si>
    <t>Μελέτη αποκαταστασης προσβασιμότητας περιοχών</t>
  </si>
  <si>
    <t>Επένδυση / Μελετη</t>
  </si>
  <si>
    <t>Αποκαταστάσεις ζημιών από την καταιγίδα ELIAS στους παιδικούς σταθμούς και άλλα Δημοτικά κτίρια</t>
  </si>
  <si>
    <t>Αποκαταστάσεις ζημιών από την καταιγίδα ELIAS σε σχολεία</t>
  </si>
  <si>
    <t>Αποκαταστάσεις ζημιών από την καταιγίδα ELIAS στην φωτεινή σηματοδότηση</t>
  </si>
  <si>
    <t>Αποκαταστάσεις ζημιών από την καταιγίδα ELIAS στον Δημοτικό φωτισμό</t>
  </si>
  <si>
    <t>Αποκαταστάσεις ζημιών από την καταιγίδα ELIAS των κιγκλιδωμάτων σε γέφυρες και χειμάρρους του Δήμου βόλου</t>
  </si>
  <si>
    <t>Αποκαταστάσεις ζημιών από την καταιγίδα ELIAS σε παιδικές χαρές</t>
  </si>
  <si>
    <t>64.7331.006</t>
  </si>
  <si>
    <t>64.7332.002</t>
  </si>
  <si>
    <t>64.7335.001</t>
  </si>
  <si>
    <t>64.7336.001</t>
  </si>
  <si>
    <t>64.7336.002</t>
  </si>
  <si>
    <t>64.7336.003</t>
  </si>
  <si>
    <t>64.7412.004</t>
  </si>
  <si>
    <t>64.7331.005</t>
  </si>
  <si>
    <t>Μελέτες αποκατάσταση προσβασιμότητας περιοχών μετά τα πλημμυρικά φαινόμενα  DΑΝIΕL και ELIAS</t>
  </si>
  <si>
    <t>Μελετη αποκαταστασης οδικού δικτύου  Κουκουράβας-Μακρινιτσας από τη θεομηνία Σεπτεμβρίου  2023</t>
  </si>
  <si>
    <t>Ανακατασκευή Δημοτικής οδού Μακρινιτσας -Βόλου</t>
  </si>
  <si>
    <t xml:space="preserve">ΕΣΠΑ            ΠΡΟΓΡΑΜΜΑ «ΘΕΣΣΑΛΙΑ 2021-2027»                   </t>
  </si>
  <si>
    <t>Αποκατάσταση οδικού δικτύου Δήμου Βόλου στην ευρύτερης συνοικία  Αγιας Παρασκευής</t>
  </si>
  <si>
    <t xml:space="preserve">Αποκατάσταση κολυμβητηριου από τις ζημιές μετά τις φυσικές καταστροφές </t>
  </si>
  <si>
    <t>Προμήθεια και τοποθέτηση κιγκλιδωμάτων ασφαλείας στις γέφυρες και κατά μήκος των χειμάρρων Κραυσίδωνα και Αναύρου</t>
  </si>
  <si>
    <t>`</t>
  </si>
  <si>
    <t>Μελέτες αποκατάσταση ζημιών  παραλιακού  μέτωπου του Δήμου Βόλου</t>
  </si>
  <si>
    <t>Αποκατάσταση αγροτικής οδού στη Δ.Ε. Νεας Αγχιάλου λόγο της πυρκαγιάς Ιουλίου και των πλημμυρων Σεπτεμβρίου 2023 Δ. Βόλου</t>
  </si>
  <si>
    <t>Συντήρηση και επισκευή   Η/Μ εγκαταστασεων Σχολικών κτιρίων όλων των Δημοτικών Ενοτήτων έτους 2025</t>
  </si>
  <si>
    <t>Συντήρηση, επισκευή  και Ανακαίνιση Σχολικών κτιρίων όλων των Δημοτικών Ενοτήτων έτους 2025</t>
  </si>
  <si>
    <t>Συντηρήσεις δρόμων Δ.Ε. Βόλου-Ν. Ιωνίας έτους 2025</t>
  </si>
  <si>
    <t>Συντηρήσεις δρόμων Δ.Ε. πλην Βόλου-Ν. Ιωνίας έτους 2025</t>
  </si>
  <si>
    <t>Αποκαταστάσεις και ασφαλτοστρώσεις δρόμων  Δ.Ε. Βόλου-Ν. Ιωνίας έτους 2025</t>
  </si>
  <si>
    <t>Συντήρηση αγροτικής οδοποιίας έτους 2025</t>
  </si>
  <si>
    <t>Συντήρηση καλντεριμιών και πλακόστρωτων κοινοχρήστων χώρων  Δημοτικών Ενοτήτων πλην Βόλου και Ν. Ιωνίας έτους 2025</t>
  </si>
  <si>
    <t>Συντηρηση πλακοστρώσεων πεζοδρομίων και κοινοχρήστων χώρων έτους 2025</t>
  </si>
  <si>
    <t>Συντήρηση και επισκευή κοινοχρήστων χώρων όλων των Δημοτικών Ενοτήτων έτους 2025</t>
  </si>
  <si>
    <t>Συντήρηση, Επισκευή και Ανακαίνιση Δημοτικών κτιρίων όλων των Δημοτικών Ενοτήτων έτους  2025</t>
  </si>
  <si>
    <t>Συντήρηση και επισκευή  Η/Μ εγκαταστασεων Δημοτικων κτιρίων και κοινοχρήστων χώρων  όλων των Δημοτικών Ενοτήτων έτους 2025</t>
  </si>
  <si>
    <t>Συντήρηση και επισκευή Δημοτικού φωτισμού Δ.Ε. Βόλου &amp; Ν.Ιωνίας έτους 2025</t>
  </si>
  <si>
    <t>Συντήρηση και επισκευή  Δημοτικού φωτισμού όλων των Δ.Ε. πλην  Βόλου &amp; Ν.Ιωνίας έτους 2025</t>
  </si>
  <si>
    <t>Αποκατάσταση ζημιών δικτύου Δημοτικού φωτισμού έτους 2025</t>
  </si>
  <si>
    <t>Συντήρηση και επισκευή φωτεινής σηματοδότησης έτους 2025</t>
  </si>
  <si>
    <t>Προϋπολογισμός δαπανών έτους 2026</t>
  </si>
  <si>
    <t>97.774.01</t>
  </si>
  <si>
    <t>Ανάπλαση του Πολυλειτουργικού Πάρκου Πεδίου Άρεως (βόρειο τμήμα)</t>
  </si>
  <si>
    <t>Διαμόρφωση τμήματος της οδού Σέκερη και Χέυδεν σε οδούς ήπιας κυκλοφορίας και κατασκευή ποδηλατόδρομου</t>
  </si>
  <si>
    <t>Ενεργειακή αναβάθμιση σχολικού συγκροτήματος 18ου-29ου Δημοτικών Σχολείων &amp; 10ου και 32ου Νηπιαγωγείων Βόλου</t>
  </si>
  <si>
    <t>Νέο κτήριο βιβλιοθήκης στο ΚΔΑΠ Νεάπολης</t>
  </si>
  <si>
    <t>Διαμόρφωση κοινόχρηστου χώρου στο Ο.Τ. 1272 στη Νεάπολη</t>
  </si>
  <si>
    <t>Διαμόρφωση περιβάλλοντα χώρου Αθλητικού Κέντρου Νεάπολης</t>
  </si>
  <si>
    <t>55.7323.701</t>
  </si>
  <si>
    <t xml:space="preserve">Μελέτη Οδικής Ασφάλειας Λοιπών Δημοτικών Ενοτήτων Δ. Βόλου </t>
  </si>
  <si>
    <t>Δ/νση Κοιμητηρίων</t>
  </si>
  <si>
    <t>Εξωραισμός κοιμητηρίου Ταξιαρχών</t>
  </si>
  <si>
    <t>182779,00 (ΕΡΓΑΣΙΕΣ ΧΩΡΙΣ ΣΥΜΒΑΣΗ ΠΙΘΑΝΗ ΔΙΚΑΣΤΙΚΗ ΔΙΕΚΔΙΚΗΣΗ)</t>
  </si>
  <si>
    <t>220.455,00 (ΕΡΓΑΣΙΕΣ ΧΩΡΙΣ ΣΥΜΒΑΣΗ ΠΙΘΑΝΗ ΔΙΚΑΣΤΙΚΗ ΔΙΕΚΔΙΚΗΣΗ)</t>
  </si>
  <si>
    <t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</si>
  <si>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>64.7333.009</t>
  </si>
  <si>
    <t>30.7331.064</t>
  </si>
  <si>
    <t>30.7333.072</t>
  </si>
  <si>
    <t>30.7333.073</t>
  </si>
  <si>
    <t>30.7333.074</t>
  </si>
  <si>
    <t>30.7333.075</t>
  </si>
  <si>
    <t>30.7333.076</t>
  </si>
  <si>
    <t>30.7332.040</t>
  </si>
  <si>
    <t>30.7331.136</t>
  </si>
  <si>
    <t>30.7331.137</t>
  </si>
  <si>
    <t>20.7335.150</t>
  </si>
  <si>
    <t>20.7335.151</t>
  </si>
  <si>
    <t>20.7335.152</t>
  </si>
  <si>
    <t>30.7336.041</t>
  </si>
  <si>
    <t>64.7341.059</t>
  </si>
  <si>
    <t>64.7413.007</t>
  </si>
  <si>
    <t>64.7333.007</t>
  </si>
  <si>
    <t>64.7333.008</t>
  </si>
  <si>
    <t>64.7331.007</t>
  </si>
  <si>
    <t>64.7336.005</t>
  </si>
  <si>
    <t>64.7412.006</t>
  </si>
  <si>
    <t>64.7412.005</t>
  </si>
  <si>
    <t>45.7336.009</t>
  </si>
  <si>
    <t>30.7334.016</t>
  </si>
  <si>
    <t>Επισκευή μηχανολογικου εξοπλισμού στην ανοιχτή κολυμβητική δεξαμενη στο κολυμβητηριο "Ι.ΖΗΡΓΑΝΟΣ" του Δ. Βόλου</t>
  </si>
  <si>
    <t>Επισκευαστικες εργασιες στον παιδικο σταθμό Αριωνα</t>
  </si>
  <si>
    <t>30.7331.128</t>
  </si>
  <si>
    <t>64.7331.008</t>
  </si>
  <si>
    <t>Αποκατάσταση πάρκου Αλυκών στην οδό Λεμάν από τις θεομηνίες Daniel &amp; Elias (MIS: 5225488)</t>
  </si>
  <si>
    <t>ΠΠΑ ΠΕΡΙΦΕΡΕΙΑΣ ΘΕΣΣΑΛΙΑΣ 2021-2025</t>
  </si>
  <si>
    <t>Αποκατάσταση ζημιών σε οδικό δίκτυο και υποδομές του Δήμου Βόλου</t>
  </si>
  <si>
    <t>Αποκατάσταση ζημιών σε οδικό δίκτυο Δ.Ε. Δήμου Βόλου (Αγριά και Δράκεια- Ν. Παγασές- Αρτέμιδα-Πορταριά).</t>
  </si>
  <si>
    <t>Αποκατάσταση ζημιών στο αγροτικό δίκτυο σε ΤΚ Δράκειας.</t>
  </si>
  <si>
    <t>Αποκατάσταση του γηπέδου Σέσκλου</t>
  </si>
  <si>
    <t>ΔΙΕΥΘΥΝΣΗ ΚΑΘΑΡΙΟΤΗΤΑΣ/ ΓΡΑΦΕΙΟ ΠΟΛΙΤΙΚΗΣ ΠΡΟΣΤΑΣΙΑΣ</t>
  </si>
  <si>
    <t>Δημιουργία περιμετρικών ζωνών μέσου πλάτους 10μέτρων πέριξ οικισμών εντός ή πλήσίον δασών και δασικών εκτάσεων υψηλής επικινδυνότητας για την εκδήλωση δασικών πυρκαγιών στο Δήμο Βόλου</t>
  </si>
  <si>
    <t>Δ/νση καθαριότητας</t>
  </si>
  <si>
    <t>ΓΕΝΙΚΟ ΣΥΝΟΛΟ ΔΙΕΥΘΥΝΣΗΣ   ΚΑΘΑΡΙΟΤΗΤΑΣ/ ΓΡΑΦΕΙΟ ΠΟΛΙΤΙΚΗΣ ΠΡΟΣΤΑΣΙΑΣ</t>
  </si>
  <si>
    <t>70.7331.130</t>
  </si>
  <si>
    <t>70.7331.131</t>
  </si>
  <si>
    <t xml:space="preserve">ΕΠΑ ΥΠΟΥΡΓΕΙΟΥ
ΕΣΩΤΕΡΙΚΩΝ 2021-2025 «ΕΙΔΙΚΟ ΠΡΟΓΡΑΜΜΑ ΦΥΣΙΚΩΝ ΚΑΤΑΣΤΡΟΦΩΝ Α) ΥΠΟΔΟΜΩΝ
ΟΤΑ 2021-2025» </t>
  </si>
  <si>
    <t>Επισκευαστικές εργασίες στους παιδικούς σταθμούς του Δήμου Βόλου (οικοδομικά)</t>
  </si>
  <si>
    <t>Συντήρηση και επισκευή   Η/Μ εγκαταστασεων Σχολικών κτιρίων όλων των Δημοτικών Ενοτήτων έτους 2026</t>
  </si>
  <si>
    <t>Συντήρηση, επισκευή  και Ανακαίνιση Σχολικών κτιρίων όλων των Δημοτικών Ενοτήτων έτους 2026</t>
  </si>
  <si>
    <t>Εργασίες συντήρησης των σχολείων Δημοτικών Ενοτήτων Βόλου &amp; Ν. Ιωνίας έτους 2026</t>
  </si>
  <si>
    <t>Εργασίες συντήρησης των σχολείων Δημοτικών Ενοτήτων πλην Βόλου &amp; Ν. Ιωνίας έτους 2026</t>
  </si>
  <si>
    <t>Εργασίες χρωματισμού σχολικών κτιρίων έτους 2026</t>
  </si>
  <si>
    <t>Συντηρήσεις δρόμων Δ.Ε. Βόλου-Ν. Ιωνίας έτους 2026</t>
  </si>
  <si>
    <t>Συντηρήσεις δρόμων Δ.Ε. πλην Βόλου-Ν. Ιωνίας έτους 2026</t>
  </si>
  <si>
    <t>Αποκαταστάσεις και ασφαλτοστρώσεις δρόμων  Δ.Ε. Βόλου-Ν. Ιωνίας έτους 2026</t>
  </si>
  <si>
    <t>Κατασκευές οδών έτους 2026</t>
  </si>
  <si>
    <t>Συντήρηση αγροτικής οδοποιίας έτους 2026</t>
  </si>
  <si>
    <t>Συντήρηση καλντεριμιών και πλακόστρωτων κοινοχρήστων χώρων  Δημοτικών Ενοτήτων πλην Βόλου και Ν. Ιωνίας έτους 2026</t>
  </si>
  <si>
    <t>Συντηρηση πλακοστρώσεων πεζοδρομίων και κοινοχρήστων χώρων έτους 2026</t>
  </si>
  <si>
    <t>Συντήρηση και επισκευή κοινοχρήστων χώρων όλων των Δημοτικών Ενοτήτων έτους 2026</t>
  </si>
  <si>
    <t>Εργασίες συντήρησης  Δημοτικών κτιρίων όλων των Δημοτικών Ενοτήτων 2026</t>
  </si>
  <si>
    <t>Συντήρηση, Επισκευή και Ανακαίνιση Δημοτικών κτιρίων όλων των Δημοτικών Ενοτήτων έτους  2026</t>
  </si>
  <si>
    <t>Συντήρηση και επισκευή  Η/Μ εγκαταστασεων Δημοτικων κτιρίων και κοινοχρήστων χώρων  όλων των Δημοτικών Ενοτήτων έτους 2026</t>
  </si>
  <si>
    <t>Συντήρηση και επισκευή Δημοτικού φωτισμού Δ.Ε. Βόλου &amp; Ν.Ιωνίας έτους 2026</t>
  </si>
  <si>
    <t>Αποκατάσταση ζημιών δικτύου Δημοτικού φωτισμού έτους 2026</t>
  </si>
  <si>
    <t>Συντήρηση και επισκευή φωτεινής σηματοδότησης έτους 2026</t>
  </si>
  <si>
    <t>Αποκαταστάσεις ζημιών δικτύων φωτεινής σηματοδότησης έτους 2026</t>
  </si>
  <si>
    <t>Επέκταση φωτεινής σηματοδότησης έτους 2026</t>
  </si>
  <si>
    <t>Ασφαλτόστρωση δρόμου από Καμπάνα έως κοιμητηριο Αγ. Νικολάου θέση Κάψαλα Πλατανίδια</t>
  </si>
  <si>
    <t>Τοποθέτηση εορταστικού φωτισμού Δήμου Βόλου έτους 2026-2029</t>
  </si>
  <si>
    <t>Προϋπολογισμός δαπανών έτους 2027</t>
  </si>
  <si>
    <t xml:space="preserve">Διαγράμμιση οδικού δικτύου Δήμου Βόλου </t>
  </si>
  <si>
    <t>ΣΕ ΔΙΑΓΩΝΙΣΤΙΚΗ ΔΙΑΔΙΚΑΣΙΑ-ΠΡΟΣΦΥΓΗ</t>
  </si>
  <si>
    <t>90.7333.722</t>
  </si>
  <si>
    <t>90.7333.723</t>
  </si>
  <si>
    <t>90.7323.701</t>
  </si>
  <si>
    <t>90.7332.701</t>
  </si>
  <si>
    <t>Μελέτες οργάνωσης κυκλοφορίας και στάθμευσης της Δ/νσης Βιώσιμης Κινητικότητας</t>
  </si>
  <si>
    <t>90.7413.702</t>
  </si>
  <si>
    <t>Σύνταξη Επικαιροποίησης Γενικής Μελέτης Μεταφορών και Κυκλοφορίας  Δ.Ε. Βόλου - Ν. Ιωνίας</t>
  </si>
  <si>
    <t>90.7413.704</t>
  </si>
  <si>
    <t>90.7413.706</t>
  </si>
  <si>
    <t>90.7413.707</t>
  </si>
  <si>
    <t>90.7413.711</t>
  </si>
  <si>
    <t>90.7413.715</t>
  </si>
  <si>
    <t>90.7413.716</t>
  </si>
  <si>
    <t>90.7413.717</t>
  </si>
  <si>
    <t>Μελέτη διαμόρφωσης των παρόχθιων οδών του χειμάρρου Αναύρου σε ήπιας κυκλοφορίας</t>
  </si>
  <si>
    <t>90.7413.718</t>
  </si>
  <si>
    <t>90.7413.719</t>
  </si>
  <si>
    <t>Ανακαινιση και  επέκταση  Δημοτικού Φωτισμού  2026</t>
  </si>
  <si>
    <t>Ενεργειακή αναβάθμιση αιθουσών διδασκαλίας βόρειας πτέρυγας 27ου Δημοτικού σχολείου Βόλου</t>
  </si>
  <si>
    <t>Κατασκευή μεταλλικών πεζογεφυρών στους  χειμμάρους Κραυσίδωνα και Ανααυρο</t>
  </si>
  <si>
    <t>Επισκευή στέγης του σχολείου δεύτερης ευκαιρίας</t>
  </si>
  <si>
    <t>Ανακατασκευή-στεγανοποιηση ανοιχτής πισινας στο κολυμβητηριο Ι.Ζηργανος</t>
  </si>
  <si>
    <t>Κατασκευή κυκλικού κόμβου στη συμβολή των οδών Μαιάνδρου-Καζανάκι με Μερκούρη-Αναπαύσεως στη Νέα Ιωνία</t>
  </si>
  <si>
    <t>Συντήρηση και επισκευή  Η/Μ εγκαταστασεων Δημοτικών Αθλητικών χώρων και κτιρίων έτους 2026</t>
  </si>
  <si>
    <t>Συντήρηση, Επισκευή και Ανακαίνιση Δημοτικών Αθλητικών χώρων και κτιρίων  έτους  2026</t>
  </si>
  <si>
    <t>70.7331.139</t>
  </si>
  <si>
    <t>70.7331.140</t>
  </si>
  <si>
    <t>70.7331.141</t>
  </si>
  <si>
    <t>70.7331.142</t>
  </si>
  <si>
    <t>70.7331.143</t>
  </si>
  <si>
    <t>70.7331.144</t>
  </si>
  <si>
    <t>30.7333.077</t>
  </si>
  <si>
    <t>30.7333.078</t>
  </si>
  <si>
    <t>30.7333.079</t>
  </si>
  <si>
    <t>30.7323.039</t>
  </si>
  <si>
    <t>30.7333.080</t>
  </si>
  <si>
    <t>30.7333.081</t>
  </si>
  <si>
    <t>30.7334.017</t>
  </si>
  <si>
    <t>30.7332.041</t>
  </si>
  <si>
    <t>Αντικατάσταση χλοοτάπητα στο βοηθητικό γήπεδου ΕΑΚ Βόλου</t>
  </si>
  <si>
    <t>30.7336.043</t>
  </si>
  <si>
    <t>30.7331.139</t>
  </si>
  <si>
    <t>30.7331.140</t>
  </si>
  <si>
    <t>30.7331.141</t>
  </si>
  <si>
    <t>30.7331.142</t>
  </si>
  <si>
    <t>20.7335.153</t>
  </si>
  <si>
    <t>30.7331.143</t>
  </si>
  <si>
    <t>30.7331.144</t>
  </si>
  <si>
    <t>20.7335.154</t>
  </si>
  <si>
    <t>20.7335.155</t>
  </si>
  <si>
    <t>20.7335.156</t>
  </si>
  <si>
    <t>20.7325.126</t>
  </si>
  <si>
    <t>30.7336.044</t>
  </si>
  <si>
    <t>30.7336.045</t>
  </si>
  <si>
    <t>30.7326.035</t>
  </si>
  <si>
    <r>
      <t>Συντήρηση και επισκευή  Δημοτικού φωτισμού όλων των Δ.Ε. πλην  Βόλου &amp; Ν.Ιωνίας έτους 202</t>
    </r>
    <r>
      <rPr>
        <sz val="12"/>
        <color theme="1"/>
        <rFont val="Tahoma"/>
        <family val="2"/>
        <charset val="161"/>
      </rPr>
      <t>6</t>
    </r>
  </si>
  <si>
    <t xml:space="preserve">Μελέτες ενεργειακής αναβάθμισης σχολικών κτιρίων </t>
  </si>
  <si>
    <t>64.7341.060</t>
  </si>
  <si>
    <t>64.7341.061</t>
  </si>
  <si>
    <t>64.7332.003</t>
  </si>
  <si>
    <t>64.7333.010</t>
  </si>
  <si>
    <t>64.7333.011</t>
  </si>
  <si>
    <t>64.7333.012</t>
  </si>
  <si>
    <t>64.7336.006</t>
  </si>
  <si>
    <t>30.7331.138</t>
  </si>
  <si>
    <t>64.7341.005</t>
  </si>
  <si>
    <t>90.7333.726</t>
  </si>
  <si>
    <t>90.7323.702</t>
  </si>
  <si>
    <t>20.7336.017</t>
  </si>
  <si>
    <t>30.7411.006</t>
  </si>
  <si>
    <t>64.7341.062</t>
  </si>
  <si>
    <t>Διαμόρφωση πεζοδρομίων, οδών ήπιας κυκλοφορίας και κατασκευή ποδηλατόδρομου στην περιοχή Νεάπολη με κωδικό ΟΠΣ 6028031</t>
  </si>
  <si>
    <t>Ανακαίνιση αποδυτηρίων γηπέδου Νέας Αγχιάλου με κωδικό ΟΠΣ 5226802</t>
  </si>
  <si>
    <t>Τοποθέτηση συνθετικού χλοοτάπητα και εξολαισμός του γηπέδου ποδοσφαίρου της  Νέας Αγχιάλου με κωδικό ΟΠΣ 5226802</t>
  </si>
  <si>
    <t>64.7336.007</t>
  </si>
  <si>
    <t>64.7336.008</t>
  </si>
  <si>
    <t>30.7331.145</t>
  </si>
  <si>
    <t>Εργασίες συντήρησης  Δημοτικού κτιρίου στην οδό Προύσης για την δημιουργία νέου ΚΔΗΦ ΑΜΕΑ</t>
  </si>
  <si>
    <t>70.7411.001</t>
  </si>
  <si>
    <t>2420301186</t>
  </si>
  <si>
    <t>2420301174</t>
  </si>
  <si>
    <t>ΑΛΕ</t>
  </si>
  <si>
    <t>2420301175</t>
  </si>
  <si>
    <t>3170105006</t>
  </si>
  <si>
    <t>2420301042</t>
  </si>
  <si>
    <t>2420301078</t>
  </si>
  <si>
    <t>2420301079</t>
  </si>
  <si>
    <t>2420301080</t>
  </si>
  <si>
    <t>2420301081</t>
  </si>
  <si>
    <t>2420389022</t>
  </si>
  <si>
    <t>2420389018</t>
  </si>
  <si>
    <t>2420301116</t>
  </si>
  <si>
    <t>2420301082</t>
  </si>
  <si>
    <t>2420301118</t>
  </si>
  <si>
    <t>2420301119</t>
  </si>
  <si>
    <t>2420301086</t>
  </si>
  <si>
    <t>2420301045</t>
  </si>
  <si>
    <t>2420301068</t>
  </si>
  <si>
    <t>2420301164</t>
  </si>
  <si>
    <t>2420389019</t>
  </si>
  <si>
    <t>2420301063</t>
  </si>
  <si>
    <t>2420301064</t>
  </si>
  <si>
    <t>2420301065</t>
  </si>
  <si>
    <t>2420301152</t>
  </si>
  <si>
    <t>2420301066</t>
  </si>
  <si>
    <t>2420301067</t>
  </si>
  <si>
    <t>2420301153</t>
  </si>
  <si>
    <t>2420301154</t>
  </si>
  <si>
    <t>2420301155</t>
  </si>
  <si>
    <t>3170105002</t>
  </si>
  <si>
    <t>3170105004</t>
  </si>
  <si>
    <t>2420301165</t>
  </si>
  <si>
    <t>2420301166</t>
  </si>
  <si>
    <t>3170105008</t>
  </si>
  <si>
    <t>3110406004</t>
  </si>
  <si>
    <t>3110489001</t>
  </si>
  <si>
    <t>3170103018</t>
  </si>
  <si>
    <t>3170105010</t>
  </si>
  <si>
    <t>2420301184</t>
  </si>
  <si>
    <t>2420301185</t>
  </si>
  <si>
    <t>2420301088</t>
  </si>
  <si>
    <t>2420301129</t>
  </si>
  <si>
    <t>2420301130</t>
  </si>
  <si>
    <t>2420301131</t>
  </si>
  <si>
    <t>2420301173</t>
  </si>
  <si>
    <t>2420301128</t>
  </si>
  <si>
    <t>2420301074</t>
  </si>
  <si>
    <t>2420301075</t>
  </si>
  <si>
    <t>2420301111</t>
  </si>
  <si>
    <t>2420301112</t>
  </si>
  <si>
    <t>2420301113</t>
  </si>
  <si>
    <t>2420301114</t>
  </si>
  <si>
    <t>2420301115</t>
  </si>
  <si>
    <t>2420301143</t>
  </si>
  <si>
    <t>2420301085</t>
  </si>
  <si>
    <t>2420301062</t>
  </si>
  <si>
    <t>2420301060</t>
  </si>
  <si>
    <t>2420301061</t>
  </si>
  <si>
    <t>2420301149</t>
  </si>
  <si>
    <t>2420301150</t>
  </si>
  <si>
    <t>2420301151</t>
  </si>
  <si>
    <t>2420301162</t>
  </si>
  <si>
    <t>3110989011</t>
  </si>
  <si>
    <t>2420301126</t>
  </si>
  <si>
    <t>2420301127</t>
  </si>
  <si>
    <t>2420301057</t>
  </si>
  <si>
    <t>2420301052</t>
  </si>
  <si>
    <t>2420301053</t>
  </si>
  <si>
    <t>2420389017</t>
  </si>
  <si>
    <t>2420301106</t>
  </si>
  <si>
    <t>2420301107</t>
  </si>
  <si>
    <t>2420301108</t>
  </si>
  <si>
    <t>2420301109</t>
  </si>
  <si>
    <t>2420301158</t>
  </si>
  <si>
    <t>2420301110</t>
  </si>
  <si>
    <t>2420301142</t>
  </si>
  <si>
    <t>2420301161</t>
  </si>
  <si>
    <t>3170103002</t>
  </si>
  <si>
    <t>2420301124</t>
  </si>
  <si>
    <t>2420301105</t>
  </si>
  <si>
    <t>2420301141</t>
  </si>
  <si>
    <t>2420301083</t>
  </si>
  <si>
    <t>2420301145</t>
  </si>
  <si>
    <t>3170105003</t>
  </si>
  <si>
    <t>2420301146</t>
  </si>
  <si>
    <t>2420301160</t>
  </si>
  <si>
    <t>3170103001</t>
  </si>
  <si>
    <t>3110903001</t>
  </si>
  <si>
    <t>3110989005</t>
  </si>
  <si>
    <t>3170103017</t>
  </si>
  <si>
    <t>2420301123</t>
  </si>
  <si>
    <t>3170104010</t>
  </si>
  <si>
    <t>2420301122</t>
  </si>
  <si>
    <t>3170103016</t>
  </si>
  <si>
    <t>3110989008</t>
  </si>
  <si>
    <t>3110989009</t>
  </si>
  <si>
    <t>3110989010</t>
  </si>
  <si>
    <t>2420389020</t>
  </si>
  <si>
    <t>3170103014</t>
  </si>
  <si>
    <t>2420301171</t>
  </si>
  <si>
    <t>3110605003</t>
  </si>
  <si>
    <t>2420301169</t>
  </si>
  <si>
    <t>2420301087</t>
  </si>
  <si>
    <t>2420301183</t>
  </si>
  <si>
    <t>2420301121</t>
  </si>
  <si>
    <t>2420301044</t>
  </si>
  <si>
    <t>2420301095</t>
  </si>
  <si>
    <t>2420301073</t>
  </si>
  <si>
    <t>2420301072</t>
  </si>
  <si>
    <t>2420304004</t>
  </si>
  <si>
    <t>2420301156</t>
  </si>
  <si>
    <t>2420301170</t>
  </si>
  <si>
    <t>2420301091</t>
  </si>
  <si>
    <t>3110605005</t>
  </si>
  <si>
    <t>3110605004</t>
  </si>
  <si>
    <t>3170103004</t>
  </si>
  <si>
    <t>3170103008</t>
  </si>
  <si>
    <t>3170103012</t>
  </si>
  <si>
    <t>2420301179</t>
  </si>
  <si>
    <t>2420301178</t>
  </si>
  <si>
    <t>3110406001</t>
  </si>
  <si>
    <t>3110989001</t>
  </si>
  <si>
    <t>3110989002</t>
  </si>
  <si>
    <t>3110989003</t>
  </si>
  <si>
    <t>3110989004</t>
  </si>
  <si>
    <t>3110989007</t>
  </si>
  <si>
    <t>3170104005</t>
  </si>
  <si>
    <t>3170104006</t>
  </si>
  <si>
    <t>3110908001</t>
  </si>
  <si>
    <t>3110989006</t>
  </si>
  <si>
    <t>3110406002</t>
  </si>
  <si>
    <t>3110601001</t>
  </si>
  <si>
    <t>2420301137</t>
  </si>
  <si>
    <t>3170104012</t>
  </si>
  <si>
    <t>3170104007</t>
  </si>
  <si>
    <t>2420301133</t>
  </si>
  <si>
    <t>2420301134</t>
  </si>
  <si>
    <t>3170104011</t>
  </si>
  <si>
    <t>2420301089</t>
  </si>
  <si>
    <t>2420929015</t>
  </si>
  <si>
    <t>2420929016</t>
  </si>
  <si>
    <t>2420929017</t>
  </si>
  <si>
    <t>2420929018</t>
  </si>
  <si>
    <t>2420929021</t>
  </si>
  <si>
    <t>2420929022</t>
  </si>
  <si>
    <t>2420929023</t>
  </si>
  <si>
    <t>2420929024</t>
  </si>
  <si>
    <t>2420928001</t>
  </si>
  <si>
    <t>2420929025</t>
  </si>
  <si>
    <t>2420301167</t>
  </si>
  <si>
    <t>2420301168</t>
  </si>
  <si>
    <t>2420929012</t>
  </si>
  <si>
    <t>2420929013</t>
  </si>
  <si>
    <t>2420929001</t>
  </si>
  <si>
    <t>2420929011</t>
  </si>
  <si>
    <t>3110606001</t>
  </si>
  <si>
    <t>2420929002</t>
  </si>
  <si>
    <t>2420929008</t>
  </si>
  <si>
    <t>2420929004</t>
  </si>
  <si>
    <t>2420929005</t>
  </si>
  <si>
    <t>2420929006</t>
  </si>
  <si>
    <t>2420929007</t>
  </si>
  <si>
    <t>2420929010</t>
  </si>
  <si>
    <t>2420929009</t>
  </si>
  <si>
    <t>2420929003</t>
  </si>
  <si>
    <t>2420301159</t>
  </si>
  <si>
    <t xml:space="preserve">ΕΣΠΑ            ΠΡΟΓΡΑΜΜΑ «ΘΕΣΣΑΛΙΑ 2021-2027»     </t>
  </si>
  <si>
    <t xml:space="preserve">ΣΑΤΑ ΠΟΕ </t>
  </si>
  <si>
    <t xml:space="preserve"> ΚΑΠ  ΓΙΑ ΕΠΙΣΚΕΥΗ ΚΑΙ ΣΥΝΤΗΡΗΣΗ ΣΧΟΛΕΙΩΝ</t>
  </si>
  <si>
    <t xml:space="preserve"> ΚΑΠ   ΓΙΑ ΕΠΙΣΚΕΥΗ ΚΑΙ ΣΥΝΤΗΡΗΣΗ ΣΧΟΛΕΙΩΝ ΠΟΕ</t>
  </si>
  <si>
    <t xml:space="preserve">ΣΑΤΑ ΣΧΟΛΕΙΩΝ ΠΟΕ </t>
  </si>
  <si>
    <t>ΥΠΟΜΕΔΙ ΠΔΕ</t>
  </si>
  <si>
    <r>
      <t>1</t>
    </r>
    <r>
      <rPr>
        <b/>
        <vertAlign val="superscript"/>
        <sz val="18"/>
        <rFont val="Tahoma"/>
        <family val="2"/>
        <charset val="161"/>
      </rPr>
      <t>η</t>
    </r>
    <r>
      <rPr>
        <b/>
        <sz val="18"/>
        <rFont val="Tahoma"/>
        <family val="2"/>
        <charset val="161"/>
      </rPr>
      <t xml:space="preserve"> ΤΡΟΠΟΠΟΙΗΣΗ ΤΕΧΝΙΚΟΥ ΠΡΟΓΡΑΜΜΑΤΟΣ  ΔΗΜΟΥ ΒΟΛΟΥ ΕΤΟΥΣ 2026</t>
    </r>
  </si>
  <si>
    <t>Μελέτη νέου ενιαίου ειδικού Επαγγελματικού Γυμνασίου-Λυκείου στη Δημοτική Ενότητα Νέας Ιωνίας του Δήμου Βόλου</t>
  </si>
  <si>
    <t>130.2420301174</t>
  </si>
  <si>
    <t>2420301172</t>
  </si>
  <si>
    <t xml:space="preserve">Επισκευαστικές εργασίες Η/Μ εγκαταστασεων παιδικών σταθμών του Δήμου Βόλου </t>
  </si>
  <si>
    <t>Κτιριακές παρεμβάσεις στο βρεφονηπιακό σταθμό "Γ Νέας Ιωνίας" για την εναρμόνησή του με το Π.Δ. 99/2017</t>
  </si>
  <si>
    <t>64.7311.009</t>
  </si>
  <si>
    <t>3170103007</t>
  </si>
  <si>
    <t>Συνδεσεις περιφερειακου με το αστικο δικτυο</t>
  </si>
  <si>
    <t>Επισκευή  Δημοτικού κτιρίου στην Τ.Κ. Δράκειας</t>
  </si>
</sst>
</file>

<file path=xl/styles.xml><?xml version="1.0" encoding="utf-8"?>
<styleSheet xmlns="http://schemas.openxmlformats.org/spreadsheetml/2006/main">
  <numFmts count="5">
    <numFmt numFmtId="164" formatCode="#,##0.00\ _€"/>
    <numFmt numFmtId="165" formatCode="#,##0.00&quot; €&quot;"/>
    <numFmt numFmtId="166" formatCode="0.000000%"/>
    <numFmt numFmtId="167" formatCode="0.00000%"/>
    <numFmt numFmtId="168" formatCode="#,##0.00\ &quot;€&quot;"/>
  </numFmts>
  <fonts count="49">
    <font>
      <sz val="10"/>
      <name val="Arial"/>
      <charset val="161"/>
    </font>
    <font>
      <sz val="10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16"/>
      <name val="Arial"/>
      <family val="2"/>
      <charset val="161"/>
    </font>
    <font>
      <b/>
      <sz val="10"/>
      <color indexed="9"/>
      <name val="Arial"/>
      <family val="2"/>
      <charset val="161"/>
    </font>
    <font>
      <i/>
      <sz val="10"/>
      <color indexed="23"/>
      <name val="Arial"/>
      <family val="2"/>
      <charset val="161"/>
    </font>
    <font>
      <sz val="10"/>
      <color indexed="17"/>
      <name val="Arial"/>
      <family val="2"/>
      <charset val="161"/>
    </font>
    <font>
      <sz val="18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24"/>
      <color indexed="8"/>
      <name val="Arial"/>
      <family val="2"/>
      <charset val="161"/>
    </font>
    <font>
      <sz val="10"/>
      <color indexed="19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/>
      <sz val="18"/>
      <name val="Tahoma"/>
      <family val="2"/>
      <charset val="161"/>
    </font>
    <font>
      <b/>
      <sz val="12"/>
      <name val="Tahoma"/>
      <family val="2"/>
      <charset val="161"/>
    </font>
    <font>
      <b/>
      <sz val="20"/>
      <name val="Tahoma"/>
      <family val="2"/>
      <charset val="161"/>
    </font>
    <font>
      <b/>
      <sz val="14"/>
      <name val="Tahoma"/>
      <family val="2"/>
      <charset val="161"/>
    </font>
    <font>
      <b/>
      <sz val="14"/>
      <name val="Arial Greek"/>
      <family val="2"/>
      <charset val="161"/>
    </font>
    <font>
      <sz val="14"/>
      <name val="Arial Greek"/>
      <charset val="161"/>
    </font>
    <font>
      <b/>
      <sz val="12"/>
      <name val="Arial Greek"/>
      <family val="2"/>
      <charset val="161"/>
    </font>
    <font>
      <sz val="14"/>
      <name val="Tahoma"/>
      <family val="2"/>
      <charset val="161"/>
    </font>
    <font>
      <sz val="11"/>
      <name val="Tahoma"/>
      <family val="2"/>
      <charset val="161"/>
    </font>
    <font>
      <b/>
      <sz val="11"/>
      <name val="Tahoma"/>
      <family val="2"/>
      <charset val="161"/>
    </font>
    <font>
      <b/>
      <sz val="16"/>
      <name val="Tahoma"/>
      <family val="2"/>
      <charset val="161"/>
    </font>
    <font>
      <sz val="16"/>
      <name val="Arial"/>
      <family val="2"/>
      <charset val="161"/>
    </font>
    <font>
      <sz val="12"/>
      <name val="Arial"/>
      <family val="2"/>
      <charset val="161"/>
    </font>
    <font>
      <sz val="16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2"/>
      <name val="Arial Greek"/>
      <charset val="161"/>
    </font>
    <font>
      <b/>
      <sz val="10"/>
      <name val="Tahoma"/>
      <family val="2"/>
      <charset val="161"/>
    </font>
    <font>
      <sz val="11"/>
      <name val="Arial Greek"/>
      <charset val="161"/>
    </font>
    <font>
      <sz val="14"/>
      <name val="Arial"/>
      <family val="2"/>
      <charset val="161"/>
    </font>
    <font>
      <sz val="12"/>
      <color rgb="FFFF0000"/>
      <name val="Tahoma"/>
      <family val="2"/>
      <charset val="161"/>
    </font>
    <font>
      <b/>
      <sz val="12"/>
      <color rgb="FFFF0000"/>
      <name val="Tahoma"/>
      <family val="2"/>
      <charset val="161"/>
    </font>
    <font>
      <b/>
      <sz val="14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333333"/>
      <name val="Tahoma"/>
      <family val="2"/>
      <charset val="161"/>
    </font>
    <font>
      <sz val="12"/>
      <color rgb="FFFF0000"/>
      <name val="Arial"/>
      <family val="2"/>
      <charset val="161"/>
    </font>
    <font>
      <sz val="10"/>
      <name val="Arial Greek"/>
      <charset val="161"/>
    </font>
    <font>
      <sz val="12"/>
      <color theme="1"/>
      <name val="Tahoma"/>
      <family val="2"/>
      <charset val="161"/>
    </font>
    <font>
      <b/>
      <sz val="11"/>
      <name val="Arial Greek"/>
      <charset val="161"/>
    </font>
    <font>
      <b/>
      <sz val="16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4"/>
      <color rgb="FFFF0000"/>
      <name val="Arial"/>
      <family val="2"/>
      <charset val="161"/>
    </font>
    <font>
      <b/>
      <sz val="10"/>
      <color rgb="FFFF0000"/>
      <name val="Tahoma"/>
      <family val="2"/>
      <charset val="161"/>
    </font>
    <font>
      <b/>
      <vertAlign val="superscript"/>
      <sz val="18"/>
      <name val="Tahoma"/>
      <family val="2"/>
      <charset val="161"/>
    </font>
    <font>
      <sz val="11"/>
      <color rgb="FFFF0000"/>
      <name val="Tahoma"/>
      <family val="2"/>
      <charset val="161"/>
    </font>
  </fonts>
  <fills count="2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indexed="21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0" fillId="0" borderId="0"/>
  </cellStyleXfs>
  <cellXfs count="423">
    <xf numFmtId="0" fontId="0" fillId="0" borderId="0" xfId="0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4" fontId="13" fillId="0" borderId="0" xfId="0" applyNumberFormat="1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9" borderId="2" xfId="0" applyFont="1" applyFill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164" fontId="13" fillId="0" borderId="2" xfId="17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/>
    <xf numFmtId="164" fontId="17" fillId="10" borderId="2" xfId="0" applyNumberFormat="1" applyFont="1" applyFill="1" applyBorder="1" applyAlignment="1">
      <alignment horizontal="center" vertical="center"/>
    </xf>
    <xf numFmtId="164" fontId="17" fillId="11" borderId="2" xfId="0" applyNumberFormat="1" applyFont="1" applyFill="1" applyBorder="1" applyAlignment="1">
      <alignment horizontal="center" vertical="center"/>
    </xf>
    <xf numFmtId="164" fontId="17" fillId="11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4" fontId="23" fillId="0" borderId="2" xfId="0" applyNumberFormat="1" applyFont="1" applyFill="1" applyBorder="1" applyAlignment="1">
      <alignment horizontal="center" vertical="center" wrapText="1"/>
    </xf>
    <xf numFmtId="164" fontId="23" fillId="0" borderId="2" xfId="17" applyNumberFormat="1" applyFont="1" applyFill="1" applyBorder="1" applyAlignment="1">
      <alignment horizontal="center" vertical="center" wrapText="1"/>
    </xf>
    <xf numFmtId="164" fontId="17" fillId="1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21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4" fontId="13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164" fontId="13" fillId="0" borderId="2" xfId="0" applyNumberFormat="1" applyFont="1" applyFill="1" applyBorder="1"/>
    <xf numFmtId="0" fontId="12" fillId="0" borderId="2" xfId="0" applyFont="1" applyFill="1" applyBorder="1" applyAlignment="1">
      <alignment horizontal="center" vertical="center"/>
    </xf>
    <xf numFmtId="164" fontId="17" fillId="13" borderId="2" xfId="17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4" fontId="17" fillId="0" borderId="0" xfId="17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 applyAlignment="1">
      <alignment horizontal="center" vertical="center"/>
    </xf>
    <xf numFmtId="0" fontId="12" fillId="0" borderId="0" xfId="0" applyFont="1"/>
    <xf numFmtId="0" fontId="13" fillId="0" borderId="3" xfId="0" applyFont="1" applyFill="1" applyBorder="1" applyAlignment="1">
      <alignment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/>
    </xf>
    <xf numFmtId="0" fontId="28" fillId="0" borderId="0" xfId="0" applyFont="1" applyFill="1" applyBorder="1" applyAlignment="1"/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Alignment="1">
      <alignment horizontal="center" wrapText="1"/>
    </xf>
    <xf numFmtId="49" fontId="15" fillId="9" borderId="6" xfId="0" applyNumberFormat="1" applyFont="1" applyFill="1" applyBorder="1" applyAlignment="1">
      <alignment horizontal="center" vertical="center" wrapText="1"/>
    </xf>
    <xf numFmtId="164" fontId="17" fillId="11" borderId="6" xfId="0" applyNumberFormat="1" applyFont="1" applyFill="1" applyBorder="1" applyAlignment="1">
      <alignment horizontal="center" vertical="center" wrapText="1"/>
    </xf>
    <xf numFmtId="164" fontId="21" fillId="12" borderId="6" xfId="0" applyNumberFormat="1" applyFont="1" applyFill="1" applyBorder="1" applyAlignment="1">
      <alignment horizontal="center" vertical="center" wrapText="1"/>
    </xf>
    <xf numFmtId="164" fontId="22" fillId="12" borderId="6" xfId="0" applyNumberFormat="1" applyFont="1" applyFill="1" applyBorder="1" applyAlignment="1">
      <alignment horizontal="center" vertical="center" wrapText="1"/>
    </xf>
    <xf numFmtId="164" fontId="17" fillId="10" borderId="6" xfId="0" applyNumberFormat="1" applyFont="1" applyFill="1" applyBorder="1" applyAlignment="1">
      <alignment horizontal="center" vertical="center" wrapText="1"/>
    </xf>
    <xf numFmtId="164" fontId="17" fillId="12" borderId="6" xfId="0" applyNumberFormat="1" applyFont="1" applyFill="1" applyBorder="1" applyAlignment="1">
      <alignment horizontal="center" vertical="center" wrapText="1"/>
    </xf>
    <xf numFmtId="164" fontId="17" fillId="11" borderId="6" xfId="0" applyNumberFormat="1" applyFont="1" applyFill="1" applyBorder="1" applyAlignment="1">
      <alignment horizontal="center" vertical="center"/>
    </xf>
    <xf numFmtId="164" fontId="17" fillId="12" borderId="6" xfId="0" applyNumberFormat="1" applyFont="1" applyFill="1" applyBorder="1" applyAlignment="1">
      <alignment horizontal="center" vertical="center"/>
    </xf>
    <xf numFmtId="164" fontId="17" fillId="13" borderId="6" xfId="17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wrapText="1"/>
    </xf>
    <xf numFmtId="164" fontId="13" fillId="0" borderId="6" xfId="17" applyNumberFormat="1" applyFont="1" applyFill="1" applyBorder="1" applyAlignment="1">
      <alignment horizontal="center" vertical="center" wrapText="1"/>
    </xf>
    <xf numFmtId="164" fontId="23" fillId="0" borderId="6" xfId="17" applyNumberFormat="1" applyFont="1" applyFill="1" applyBorder="1" applyAlignment="1">
      <alignment horizontal="center" vertical="center" wrapText="1"/>
    </xf>
    <xf numFmtId="164" fontId="21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/>
    </xf>
    <xf numFmtId="49" fontId="17" fillId="10" borderId="3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 wrapText="1"/>
    </xf>
    <xf numFmtId="164" fontId="17" fillId="11" borderId="3" xfId="17" applyNumberFormat="1" applyFont="1" applyFill="1" applyBorder="1" applyAlignment="1">
      <alignment horizontal="center" vertical="center" wrapText="1"/>
    </xf>
    <xf numFmtId="164" fontId="17" fillId="11" borderId="3" xfId="0" applyNumberFormat="1" applyFont="1" applyFill="1" applyBorder="1" applyAlignment="1">
      <alignment horizontal="center" vertical="center" wrapText="1"/>
    </xf>
    <xf numFmtId="164" fontId="21" fillId="12" borderId="3" xfId="0" applyNumberFormat="1" applyFont="1" applyFill="1" applyBorder="1" applyAlignment="1">
      <alignment horizontal="center" vertical="center" wrapText="1"/>
    </xf>
    <xf numFmtId="164" fontId="17" fillId="10" borderId="3" xfId="0" applyNumberFormat="1" applyFont="1" applyFill="1" applyBorder="1" applyAlignment="1">
      <alignment horizontal="center" vertical="center"/>
    </xf>
    <xf numFmtId="164" fontId="17" fillId="10" borderId="3" xfId="0" applyNumberFormat="1" applyFont="1" applyFill="1" applyBorder="1" applyAlignment="1">
      <alignment horizontal="center" vertical="center" wrapText="1"/>
    </xf>
    <xf numFmtId="164" fontId="17" fillId="11" borderId="3" xfId="0" applyNumberFormat="1" applyFont="1" applyFill="1" applyBorder="1" applyAlignment="1">
      <alignment horizontal="center" vertical="center"/>
    </xf>
    <xf numFmtId="164" fontId="17" fillId="12" borderId="3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center"/>
    </xf>
    <xf numFmtId="49" fontId="13" fillId="0" borderId="6" xfId="17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15" fillId="0" borderId="3" xfId="0" applyFont="1" applyFill="1" applyBorder="1"/>
    <xf numFmtId="164" fontId="13" fillId="0" borderId="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17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64" fontId="17" fillId="11" borderId="12" xfId="0" applyNumberFormat="1" applyFont="1" applyFill="1" applyBorder="1" applyAlignment="1">
      <alignment horizontal="center" vertical="center" wrapText="1"/>
    </xf>
    <xf numFmtId="164" fontId="17" fillId="11" borderId="12" xfId="17" applyNumberFormat="1" applyFont="1" applyFill="1" applyBorder="1" applyAlignment="1">
      <alignment horizontal="center" vertical="center" wrapText="1"/>
    </xf>
    <xf numFmtId="164" fontId="17" fillId="11" borderId="1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4" fontId="31" fillId="0" borderId="3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/>
    </xf>
    <xf numFmtId="164" fontId="34" fillId="0" borderId="2" xfId="0" applyNumberFormat="1" applyFont="1" applyFill="1" applyBorder="1" applyAlignment="1">
      <alignment horizontal="center" vertical="center"/>
    </xf>
    <xf numFmtId="0" fontId="34" fillId="0" borderId="0" xfId="0" applyFont="1" applyFill="1" applyBorder="1"/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wrapText="1"/>
    </xf>
    <xf numFmtId="0" fontId="34" fillId="0" borderId="2" xfId="0" applyFont="1" applyFill="1" applyBorder="1" applyAlignment="1">
      <alignment horizontal="center"/>
    </xf>
    <xf numFmtId="0" fontId="34" fillId="0" borderId="2" xfId="0" applyFont="1" applyFill="1" applyBorder="1"/>
    <xf numFmtId="164" fontId="34" fillId="0" borderId="2" xfId="0" applyNumberFormat="1" applyFont="1" applyBorder="1" applyAlignment="1">
      <alignment horizontal="center" vertical="center"/>
    </xf>
    <xf numFmtId="164" fontId="34" fillId="0" borderId="2" xfId="0" applyNumberFormat="1" applyFont="1" applyBorder="1" applyAlignment="1">
      <alignment horizontal="center"/>
    </xf>
    <xf numFmtId="164" fontId="34" fillId="0" borderId="2" xfId="0" applyNumberFormat="1" applyFont="1" applyFill="1" applyBorder="1" applyAlignment="1">
      <alignment horizontal="center"/>
    </xf>
    <xf numFmtId="164" fontId="34" fillId="0" borderId="6" xfId="0" applyNumberFormat="1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wrapText="1"/>
    </xf>
    <xf numFmtId="164" fontId="28" fillId="0" borderId="3" xfId="0" applyNumberFormat="1" applyFont="1" applyFill="1" applyBorder="1" applyAlignment="1"/>
    <xf numFmtId="4" fontId="13" fillId="0" borderId="6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49" fontId="13" fillId="16" borderId="3" xfId="0" applyNumberFormat="1" applyFont="1" applyFill="1" applyBorder="1" applyAlignment="1">
      <alignment horizontal="center"/>
    </xf>
    <xf numFmtId="0" fontId="13" fillId="16" borderId="0" xfId="0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164" fontId="15" fillId="0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164" fontId="15" fillId="0" borderId="6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vertical="center" wrapText="1"/>
    </xf>
    <xf numFmtId="164" fontId="17" fillId="10" borderId="6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/>
    <xf numFmtId="0" fontId="13" fillId="16" borderId="3" xfId="0" applyFont="1" applyFill="1" applyBorder="1" applyAlignment="1">
      <alignment horizontal="left" vertical="center" wrapText="1"/>
    </xf>
    <xf numFmtId="166" fontId="13" fillId="0" borderId="0" xfId="0" applyNumberFormat="1" applyFont="1" applyFill="1" applyBorder="1"/>
    <xf numFmtId="4" fontId="0" fillId="0" borderId="0" xfId="0" applyNumberFormat="1"/>
    <xf numFmtId="164" fontId="13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vertical="center" wrapText="1"/>
    </xf>
    <xf numFmtId="164" fontId="26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wrapText="1"/>
    </xf>
    <xf numFmtId="4" fontId="26" fillId="0" borderId="2" xfId="0" applyNumberFormat="1" applyFont="1" applyFill="1" applyBorder="1" applyAlignment="1">
      <alignment horizontal="center" vertical="center" wrapText="1"/>
    </xf>
    <xf numFmtId="164" fontId="34" fillId="0" borderId="0" xfId="0" applyNumberFormat="1" applyFont="1" applyFill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/>
    </xf>
    <xf numFmtId="164" fontId="36" fillId="0" borderId="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4" fontId="17" fillId="10" borderId="5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/>
    <xf numFmtId="0" fontId="34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164" fontId="35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164" fontId="34" fillId="0" borderId="0" xfId="0" applyNumberFormat="1" applyFont="1" applyFill="1" applyAlignment="1">
      <alignment horizontal="center"/>
    </xf>
    <xf numFmtId="164" fontId="34" fillId="0" borderId="0" xfId="0" applyNumberFormat="1" applyFont="1" applyFill="1" applyAlignment="1">
      <alignment horizontal="center" wrapText="1"/>
    </xf>
    <xf numFmtId="49" fontId="34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0" fontId="13" fillId="16" borderId="3" xfId="0" applyFont="1" applyFill="1" applyBorder="1" applyAlignment="1">
      <alignment horizontal="center" vertical="center" wrapText="1"/>
    </xf>
    <xf numFmtId="164" fontId="13" fillId="16" borderId="3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164" fontId="13" fillId="16" borderId="3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left"/>
    </xf>
    <xf numFmtId="4" fontId="33" fillId="0" borderId="0" xfId="0" applyNumberFormat="1" applyFont="1" applyAlignment="1">
      <alignment horizontal="center"/>
    </xf>
    <xf numFmtId="0" fontId="19" fillId="0" borderId="3" xfId="0" applyFont="1" applyFill="1" applyBorder="1" applyAlignment="1">
      <alignment horizontal="left" vertical="center" wrapText="1"/>
    </xf>
    <xf numFmtId="164" fontId="13" fillId="16" borderId="3" xfId="17" applyNumberFormat="1" applyFont="1" applyFill="1" applyBorder="1" applyAlignment="1">
      <alignment horizontal="center" vertical="center" wrapText="1"/>
    </xf>
    <xf numFmtId="49" fontId="13" fillId="16" borderId="3" xfId="17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164" fontId="28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/>
    </xf>
    <xf numFmtId="168" fontId="13" fillId="0" borderId="3" xfId="0" applyNumberFormat="1" applyFont="1" applyFill="1" applyBorder="1" applyAlignment="1">
      <alignment horizontal="center" vertical="center"/>
    </xf>
    <xf numFmtId="164" fontId="13" fillId="0" borderId="9" xfId="0" applyNumberFormat="1" applyFont="1" applyFill="1" applyBorder="1" applyAlignment="1">
      <alignment horizontal="center" vertical="center" wrapText="1"/>
    </xf>
    <xf numFmtId="0" fontId="13" fillId="0" borderId="3" xfId="19" applyFont="1" applyFill="1" applyBorder="1" applyAlignment="1">
      <alignment wrapText="1"/>
    </xf>
    <xf numFmtId="4" fontId="13" fillId="0" borderId="3" xfId="19" applyNumberFormat="1" applyFont="1" applyFill="1" applyBorder="1" applyAlignment="1">
      <alignment horizontal="center" vertical="center"/>
    </xf>
    <xf numFmtId="164" fontId="13" fillId="0" borderId="14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49" fontId="18" fillId="0" borderId="10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13" fillId="0" borderId="15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4" fontId="37" fillId="0" borderId="2" xfId="0" applyNumberFormat="1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" fontId="39" fillId="0" borderId="0" xfId="0" applyNumberFormat="1" applyFont="1" applyFill="1"/>
    <xf numFmtId="4" fontId="22" fillId="0" borderId="0" xfId="0" applyNumberFormat="1" applyFont="1" applyFill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center" vertical="center"/>
    </xf>
    <xf numFmtId="164" fontId="17" fillId="0" borderId="6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3" fillId="0" borderId="21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164" fontId="15" fillId="0" borderId="23" xfId="0" applyNumberFormat="1" applyFont="1" applyFill="1" applyBorder="1" applyAlignment="1">
      <alignment horizontal="center" vertical="center" wrapText="1"/>
    </xf>
    <xf numFmtId="164" fontId="15" fillId="0" borderId="21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/>
    </xf>
    <xf numFmtId="0" fontId="24" fillId="0" borderId="5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center"/>
    </xf>
    <xf numFmtId="164" fontId="15" fillId="17" borderId="2" xfId="0" applyNumberFormat="1" applyFont="1" applyFill="1" applyBorder="1" applyAlignment="1">
      <alignment horizontal="center" vertical="center"/>
    </xf>
    <xf numFmtId="164" fontId="13" fillId="17" borderId="2" xfId="0" applyNumberFormat="1" applyFont="1" applyFill="1" applyBorder="1" applyAlignment="1">
      <alignment vertical="center" wrapText="1"/>
    </xf>
    <xf numFmtId="164" fontId="13" fillId="17" borderId="6" xfId="0" applyNumberFormat="1" applyFont="1" applyFill="1" applyBorder="1" applyAlignment="1">
      <alignment horizontal="center" vertical="center" wrapText="1"/>
    </xf>
    <xf numFmtId="4" fontId="13" fillId="0" borderId="3" xfId="2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wrapText="1"/>
    </xf>
    <xf numFmtId="0" fontId="18" fillId="0" borderId="14" xfId="0" applyFont="1" applyFill="1" applyBorder="1" applyAlignment="1">
      <alignment horizontal="left" vertical="center"/>
    </xf>
    <xf numFmtId="0" fontId="18" fillId="0" borderId="9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 wrapText="1"/>
    </xf>
    <xf numFmtId="0" fontId="13" fillId="16" borderId="3" xfId="0" applyFont="1" applyFill="1" applyBorder="1" applyAlignment="1">
      <alignment horizontal="center" vertical="center"/>
    </xf>
    <xf numFmtId="0" fontId="15" fillId="16" borderId="3" xfId="0" applyFont="1" applyFill="1" applyBorder="1"/>
    <xf numFmtId="0" fontId="18" fillId="16" borderId="3" xfId="0" applyFont="1" applyFill="1" applyBorder="1" applyAlignment="1">
      <alignment horizontal="left" vertical="center"/>
    </xf>
    <xf numFmtId="0" fontId="19" fillId="16" borderId="3" xfId="0" applyFont="1" applyFill="1" applyBorder="1" applyAlignment="1">
      <alignment horizontal="left" vertical="center" wrapText="1"/>
    </xf>
    <xf numFmtId="0" fontId="15" fillId="16" borderId="0" xfId="0" applyFont="1" applyFill="1" applyBorder="1"/>
    <xf numFmtId="0" fontId="13" fillId="16" borderId="3" xfId="0" applyFont="1" applyFill="1" applyBorder="1" applyAlignment="1">
      <alignment vertical="center" wrapText="1"/>
    </xf>
    <xf numFmtId="164" fontId="13" fillId="16" borderId="3" xfId="0" applyNumberFormat="1" applyFont="1" applyFill="1" applyBorder="1" applyAlignment="1">
      <alignment horizontal="center"/>
    </xf>
    <xf numFmtId="166" fontId="13" fillId="16" borderId="0" xfId="0" applyNumberFormat="1" applyFont="1" applyFill="1" applyBorder="1"/>
    <xf numFmtId="4" fontId="17" fillId="0" borderId="0" xfId="0" applyNumberFormat="1" applyFont="1" applyFill="1" applyBorder="1"/>
    <xf numFmtId="4" fontId="13" fillId="16" borderId="3" xfId="20" applyNumberFormat="1" applyFont="1" applyFill="1" applyBorder="1" applyAlignment="1">
      <alignment horizontal="center" vertical="center"/>
    </xf>
    <xf numFmtId="0" fontId="41" fillId="16" borderId="0" xfId="0" applyFont="1" applyFill="1" applyAlignment="1">
      <alignment horizontal="left" vertical="center" wrapText="1"/>
    </xf>
    <xf numFmtId="0" fontId="13" fillId="16" borderId="3" xfId="0" applyFont="1" applyFill="1" applyBorder="1"/>
    <xf numFmtId="4" fontId="37" fillId="0" borderId="0" xfId="0" applyNumberFormat="1" applyFont="1"/>
    <xf numFmtId="0" fontId="0" fillId="0" borderId="0" xfId="0" applyAlignment="1"/>
    <xf numFmtId="49" fontId="13" fillId="0" borderId="0" xfId="0" applyNumberFormat="1" applyFont="1" applyFill="1" applyBorder="1"/>
    <xf numFmtId="49" fontId="17" fillId="0" borderId="0" xfId="0" applyNumberFormat="1" applyFont="1" applyFill="1" applyBorder="1"/>
    <xf numFmtId="49" fontId="34" fillId="0" borderId="0" xfId="0" applyNumberFormat="1" applyFont="1" applyFill="1" applyBorder="1"/>
    <xf numFmtId="0" fontId="13" fillId="0" borderId="3" xfId="0" applyFont="1" applyBorder="1" applyAlignment="1">
      <alignment wrapText="1"/>
    </xf>
    <xf numFmtId="49" fontId="17" fillId="0" borderId="3" xfId="0" applyNumberFormat="1" applyFont="1" applyFill="1" applyBorder="1"/>
    <xf numFmtId="49" fontId="15" fillId="0" borderId="3" xfId="0" applyNumberFormat="1" applyFont="1" applyFill="1" applyBorder="1"/>
    <xf numFmtId="49" fontId="13" fillId="0" borderId="3" xfId="0" applyNumberFormat="1" applyFont="1" applyFill="1" applyBorder="1"/>
    <xf numFmtId="49" fontId="13" fillId="0" borderId="3" xfId="0" applyNumberFormat="1" applyFont="1" applyFill="1" applyBorder="1" applyAlignment="1">
      <alignment horizontal="center" vertical="center"/>
    </xf>
    <xf numFmtId="164" fontId="15" fillId="0" borderId="3" xfId="17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left" vertical="center" wrapText="1"/>
    </xf>
    <xf numFmtId="49" fontId="15" fillId="9" borderId="3" xfId="0" applyNumberFormat="1" applyFont="1" applyFill="1" applyBorder="1" applyAlignment="1">
      <alignment vertical="center" wrapText="1"/>
    </xf>
    <xf numFmtId="49" fontId="13" fillId="0" borderId="4" xfId="0" applyNumberFormat="1" applyFont="1" applyFill="1" applyBorder="1" applyAlignment="1">
      <alignment horizontal="center"/>
    </xf>
    <xf numFmtId="164" fontId="17" fillId="10" borderId="3" xfId="0" applyNumberFormat="1" applyFont="1" applyFill="1" applyBorder="1" applyAlignment="1">
      <alignment vertical="center"/>
    </xf>
    <xf numFmtId="49" fontId="34" fillId="0" borderId="26" xfId="0" applyNumberFormat="1" applyFont="1" applyFill="1" applyBorder="1" applyAlignment="1">
      <alignment horizontal="center"/>
    </xf>
    <xf numFmtId="164" fontId="17" fillId="11" borderId="3" xfId="0" applyNumberFormat="1" applyFont="1" applyFill="1" applyBorder="1" applyAlignment="1">
      <alignment vertical="center" wrapText="1"/>
    </xf>
    <xf numFmtId="49" fontId="13" fillId="0" borderId="26" xfId="0" applyNumberFormat="1" applyFont="1" applyFill="1" applyBorder="1" applyAlignment="1">
      <alignment horizontal="center"/>
    </xf>
    <xf numFmtId="164" fontId="22" fillId="12" borderId="3" xfId="0" applyNumberFormat="1" applyFont="1" applyFill="1" applyBorder="1" applyAlignment="1">
      <alignment vertical="center" wrapText="1"/>
    </xf>
    <xf numFmtId="49" fontId="13" fillId="14" borderId="3" xfId="0" applyNumberFormat="1" applyFont="1" applyFill="1" applyBorder="1" applyAlignment="1"/>
    <xf numFmtId="164" fontId="17" fillId="10" borderId="3" xfId="0" applyNumberFormat="1" applyFont="1" applyFill="1" applyBorder="1" applyAlignment="1">
      <alignment vertical="center" wrapText="1"/>
    </xf>
    <xf numFmtId="164" fontId="17" fillId="12" borderId="3" xfId="0" applyNumberFormat="1" applyFont="1" applyFill="1" applyBorder="1" applyAlignment="1">
      <alignment vertical="center" wrapText="1"/>
    </xf>
    <xf numFmtId="0" fontId="24" fillId="9" borderId="21" xfId="0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24" fillId="9" borderId="22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horizontal="center" vertical="center" wrapText="1"/>
    </xf>
    <xf numFmtId="49" fontId="13" fillId="0" borderId="20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vertical="center" wrapText="1"/>
    </xf>
    <xf numFmtId="4" fontId="26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right" vertical="center"/>
    </xf>
    <xf numFmtId="164" fontId="34" fillId="0" borderId="3" xfId="0" applyNumberFormat="1" applyFont="1" applyFill="1" applyBorder="1" applyAlignment="1">
      <alignment horizontal="center" vertical="center" wrapText="1"/>
    </xf>
    <xf numFmtId="164" fontId="34" fillId="0" borderId="3" xfId="0" applyNumberFormat="1" applyFont="1" applyFill="1" applyBorder="1" applyAlignment="1">
      <alignment horizontal="center" vertical="center"/>
    </xf>
    <xf numFmtId="164" fontId="34" fillId="0" borderId="3" xfId="0" applyNumberFormat="1" applyFont="1" applyFill="1" applyBorder="1" applyAlignment="1">
      <alignment vertical="center" wrapText="1"/>
    </xf>
    <xf numFmtId="0" fontId="34" fillId="0" borderId="3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horizontal="center" vertical="center" wrapText="1"/>
    </xf>
    <xf numFmtId="49" fontId="34" fillId="0" borderId="3" xfId="0" applyNumberFormat="1" applyFont="1" applyFill="1" applyBorder="1"/>
    <xf numFmtId="4" fontId="13" fillId="0" borderId="4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164" fontId="26" fillId="0" borderId="5" xfId="0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left" vertical="center" wrapText="1"/>
    </xf>
    <xf numFmtId="164" fontId="17" fillId="11" borderId="3" xfId="0" applyNumberFormat="1" applyFont="1" applyFill="1" applyBorder="1" applyAlignment="1">
      <alignment vertical="center"/>
    </xf>
    <xf numFmtId="0" fontId="17" fillId="0" borderId="3" xfId="0" applyFont="1" applyFill="1" applyBorder="1" applyAlignment="1">
      <alignment horizontal="right"/>
    </xf>
    <xf numFmtId="164" fontId="17" fillId="12" borderId="3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64" fontId="17" fillId="13" borderId="3" xfId="17" applyNumberFormat="1" applyFont="1" applyFill="1" applyBorder="1" applyAlignment="1">
      <alignment vertical="center" wrapText="1"/>
    </xf>
    <xf numFmtId="164" fontId="0" fillId="0" borderId="0" xfId="0" applyNumberFormat="1"/>
    <xf numFmtId="0" fontId="43" fillId="0" borderId="3" xfId="0" applyFont="1" applyBorder="1"/>
    <xf numFmtId="164" fontId="25" fillId="0" borderId="3" xfId="0" applyNumberFormat="1" applyFont="1" applyBorder="1"/>
    <xf numFmtId="164" fontId="24" fillId="0" borderId="3" xfId="0" applyNumberFormat="1" applyFont="1" applyFill="1" applyBorder="1" applyAlignment="1">
      <alignment horizontal="left" vertical="center" wrapText="1"/>
    </xf>
    <xf numFmtId="164" fontId="15" fillId="0" borderId="0" xfId="0" applyNumberFormat="1" applyFont="1" applyFill="1" applyBorder="1"/>
    <xf numFmtId="164" fontId="46" fillId="0" borderId="3" xfId="0" applyNumberFormat="1" applyFont="1" applyFill="1" applyBorder="1" applyAlignment="1">
      <alignment horizontal="left" vertical="center" wrapText="1"/>
    </xf>
    <xf numFmtId="164" fontId="33" fillId="0" borderId="0" xfId="0" applyNumberFormat="1" applyFont="1"/>
    <xf numFmtId="164" fontId="45" fillId="0" borderId="3" xfId="0" applyNumberFormat="1" applyFont="1" applyBorder="1"/>
    <xf numFmtId="164" fontId="33" fillId="0" borderId="3" xfId="0" applyNumberFormat="1" applyFont="1" applyBorder="1"/>
    <xf numFmtId="0" fontId="45" fillId="0" borderId="3" xfId="0" applyFont="1" applyFill="1" applyBorder="1" applyAlignment="1">
      <alignment horizontal="left"/>
    </xf>
    <xf numFmtId="164" fontId="44" fillId="0" borderId="3" xfId="0" applyNumberFormat="1" applyFont="1" applyBorder="1"/>
    <xf numFmtId="164" fontId="36" fillId="0" borderId="3" xfId="0" applyNumberFormat="1" applyFont="1" applyFill="1" applyBorder="1"/>
    <xf numFmtId="0" fontId="44" fillId="0" borderId="3" xfId="0" applyFont="1" applyBorder="1"/>
    <xf numFmtId="0" fontId="0" fillId="0" borderId="3" xfId="0" applyBorder="1"/>
    <xf numFmtId="164" fontId="0" fillId="0" borderId="3" xfId="0" applyNumberFormat="1" applyBorder="1"/>
    <xf numFmtId="4" fontId="21" fillId="0" borderId="3" xfId="0" applyNumberFormat="1" applyFont="1" applyFill="1" applyBorder="1"/>
    <xf numFmtId="4" fontId="0" fillId="0" borderId="3" xfId="0" applyNumberFormat="1" applyBorder="1"/>
    <xf numFmtId="0" fontId="13" fillId="20" borderId="3" xfId="0" applyFont="1" applyFill="1" applyBorder="1" applyAlignment="1">
      <alignment horizontal="center" vertical="center"/>
    </xf>
    <xf numFmtId="0" fontId="22" fillId="20" borderId="3" xfId="0" applyFont="1" applyFill="1" applyBorder="1" applyAlignment="1">
      <alignment horizontal="left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left" vertical="center" wrapText="1"/>
    </xf>
    <xf numFmtId="164" fontId="13" fillId="20" borderId="3" xfId="0" applyNumberFormat="1" applyFont="1" applyFill="1" applyBorder="1" applyAlignment="1">
      <alignment horizontal="center" vertical="center"/>
    </xf>
    <xf numFmtId="164" fontId="13" fillId="20" borderId="3" xfId="0" applyNumberFormat="1" applyFont="1" applyFill="1" applyBorder="1" applyAlignment="1">
      <alignment horizontal="center" vertical="center" wrapText="1"/>
    </xf>
    <xf numFmtId="0" fontId="13" fillId="20" borderId="3" xfId="0" applyFont="1" applyFill="1" applyBorder="1"/>
    <xf numFmtId="164" fontId="13" fillId="20" borderId="3" xfId="0" applyNumberFormat="1" applyFont="1" applyFill="1" applyBorder="1" applyAlignment="1">
      <alignment horizontal="center"/>
    </xf>
    <xf numFmtId="164" fontId="28" fillId="20" borderId="3" xfId="0" applyNumberFormat="1" applyFont="1" applyFill="1" applyBorder="1" applyAlignment="1">
      <alignment horizontal="center" vertical="center" wrapText="1"/>
    </xf>
    <xf numFmtId="164" fontId="13" fillId="20" borderId="3" xfId="0" applyNumberFormat="1" applyFont="1" applyFill="1" applyBorder="1" applyAlignment="1">
      <alignment horizontal="center" wrapText="1"/>
    </xf>
    <xf numFmtId="49" fontId="13" fillId="20" borderId="3" xfId="0" applyNumberFormat="1" applyFont="1" applyFill="1" applyBorder="1" applyAlignment="1">
      <alignment horizontal="center"/>
    </xf>
    <xf numFmtId="49" fontId="13" fillId="20" borderId="3" xfId="0" applyNumberFormat="1" applyFont="1" applyFill="1" applyBorder="1"/>
    <xf numFmtId="0" fontId="13" fillId="20" borderId="3" xfId="0" applyFont="1" applyFill="1" applyBorder="1" applyAlignment="1">
      <alignment vertical="center" wrapText="1"/>
    </xf>
    <xf numFmtId="4" fontId="18" fillId="20" borderId="3" xfId="0" applyNumberFormat="1" applyFont="1" applyFill="1" applyBorder="1" applyAlignment="1">
      <alignment horizontal="left" vertical="center"/>
    </xf>
    <xf numFmtId="0" fontId="18" fillId="20" borderId="3" xfId="0" applyFont="1" applyFill="1" applyBorder="1" applyAlignment="1">
      <alignment horizontal="left" vertical="center"/>
    </xf>
    <xf numFmtId="0" fontId="15" fillId="20" borderId="3" xfId="0" applyFont="1" applyFill="1" applyBorder="1"/>
    <xf numFmtId="164" fontId="13" fillId="20" borderId="3" xfId="17" applyNumberFormat="1" applyFont="1" applyFill="1" applyBorder="1" applyAlignment="1">
      <alignment horizontal="center" vertical="center" wrapText="1"/>
    </xf>
    <xf numFmtId="49" fontId="18" fillId="20" borderId="3" xfId="0" applyNumberFormat="1" applyFont="1" applyFill="1" applyBorder="1" applyAlignment="1">
      <alignment horizontal="center" vertical="center" wrapText="1"/>
    </xf>
    <xf numFmtId="49" fontId="13" fillId="20" borderId="3" xfId="17" applyNumberFormat="1" applyFont="1" applyFill="1" applyBorder="1" applyAlignment="1">
      <alignment horizontal="center" vertical="center" wrapText="1"/>
    </xf>
    <xf numFmtId="4" fontId="13" fillId="20" borderId="3" xfId="0" applyNumberFormat="1" applyFont="1" applyFill="1" applyBorder="1"/>
    <xf numFmtId="0" fontId="26" fillId="20" borderId="3" xfId="0" applyFont="1" applyFill="1" applyBorder="1" applyAlignment="1">
      <alignment vertical="center" wrapText="1"/>
    </xf>
    <xf numFmtId="4" fontId="22" fillId="20" borderId="3" xfId="0" applyNumberFormat="1" applyFont="1" applyFill="1" applyBorder="1" applyAlignment="1">
      <alignment horizontal="center" vertical="center"/>
    </xf>
    <xf numFmtId="0" fontId="26" fillId="20" borderId="3" xfId="0" applyFont="1" applyFill="1" applyBorder="1" applyAlignment="1">
      <alignment wrapText="1"/>
    </xf>
    <xf numFmtId="164" fontId="31" fillId="20" borderId="3" xfId="0" applyNumberFormat="1" applyFont="1" applyFill="1" applyBorder="1" applyAlignment="1">
      <alignment horizontal="center" vertical="center" wrapText="1"/>
    </xf>
    <xf numFmtId="164" fontId="13" fillId="20" borderId="7" xfId="0" applyNumberFormat="1" applyFont="1" applyFill="1" applyBorder="1" applyAlignment="1">
      <alignment horizontal="center" vertical="center" wrapText="1"/>
    </xf>
    <xf numFmtId="164" fontId="13" fillId="20" borderId="15" xfId="0" applyNumberFormat="1" applyFont="1" applyFill="1" applyBorder="1" applyAlignment="1">
      <alignment horizontal="center" vertical="center" wrapText="1"/>
    </xf>
    <xf numFmtId="164" fontId="13" fillId="20" borderId="11" xfId="0" applyNumberFormat="1" applyFont="1" applyFill="1" applyBorder="1" applyAlignment="1">
      <alignment horizontal="center" vertical="center" wrapText="1"/>
    </xf>
    <xf numFmtId="0" fontId="18" fillId="20" borderId="9" xfId="0" applyFont="1" applyFill="1" applyBorder="1" applyAlignment="1">
      <alignment horizontal="left" vertical="center"/>
    </xf>
    <xf numFmtId="0" fontId="18" fillId="20" borderId="3" xfId="0" applyFont="1" applyFill="1" applyBorder="1" applyAlignment="1">
      <alignment horizontal="center" vertical="center" wrapText="1"/>
    </xf>
    <xf numFmtId="165" fontId="13" fillId="20" borderId="3" xfId="0" applyNumberFormat="1" applyFont="1" applyFill="1" applyBorder="1" applyAlignment="1">
      <alignment horizontal="center" vertical="center"/>
    </xf>
    <xf numFmtId="49" fontId="20" fillId="20" borderId="3" xfId="0" applyNumberFormat="1" applyFont="1" applyFill="1" applyBorder="1" applyAlignment="1">
      <alignment horizontal="left" vertical="center" wrapText="1"/>
    </xf>
    <xf numFmtId="164" fontId="48" fillId="20" borderId="3" xfId="0" applyNumberFormat="1" applyFont="1" applyFill="1" applyBorder="1" applyAlignment="1">
      <alignment horizontal="center" vertical="center" wrapText="1"/>
    </xf>
    <xf numFmtId="0" fontId="13" fillId="20" borderId="3" xfId="19" applyFont="1" applyFill="1" applyBorder="1" applyAlignment="1">
      <alignment wrapText="1"/>
    </xf>
    <xf numFmtId="4" fontId="13" fillId="20" borderId="3" xfId="19" applyNumberFormat="1" applyFont="1" applyFill="1" applyBorder="1" applyAlignment="1">
      <alignment horizontal="center" vertical="center"/>
    </xf>
    <xf numFmtId="164" fontId="15" fillId="20" borderId="3" xfId="17" applyNumberFormat="1" applyFont="1" applyFill="1" applyBorder="1" applyAlignment="1">
      <alignment horizontal="center" vertical="center" wrapText="1"/>
    </xf>
    <xf numFmtId="164" fontId="13" fillId="20" borderId="3" xfId="0" applyNumberFormat="1" applyFont="1" applyFill="1" applyBorder="1" applyAlignment="1">
      <alignment horizontal="justify"/>
    </xf>
    <xf numFmtId="49" fontId="13" fillId="20" borderId="3" xfId="0" applyNumberFormat="1" applyFont="1" applyFill="1" applyBorder="1" applyAlignment="1">
      <alignment horizontal="center" wrapText="1"/>
    </xf>
    <xf numFmtId="0" fontId="19" fillId="20" borderId="3" xfId="0" applyFont="1" applyFill="1" applyBorder="1" applyAlignment="1">
      <alignment horizontal="left" vertical="center" wrapText="1"/>
    </xf>
    <xf numFmtId="0" fontId="14" fillId="15" borderId="25" xfId="0" applyFont="1" applyFill="1" applyBorder="1" applyAlignment="1">
      <alignment horizontal="center" vertical="center"/>
    </xf>
    <xf numFmtId="0" fontId="14" fillId="15" borderId="0" xfId="0" applyFont="1" applyFill="1" applyBorder="1" applyAlignment="1">
      <alignment horizontal="center" vertical="center"/>
    </xf>
    <xf numFmtId="0" fontId="14" fillId="15" borderId="22" xfId="0" applyFont="1" applyFill="1" applyBorder="1" applyAlignment="1">
      <alignment horizontal="center" vertical="center"/>
    </xf>
    <xf numFmtId="0" fontId="16" fillId="14" borderId="21" xfId="0" applyFont="1" applyFill="1" applyBorder="1" applyAlignment="1">
      <alignment horizontal="left" vertical="center" wrapText="1"/>
    </xf>
    <xf numFmtId="0" fontId="16" fillId="14" borderId="0" xfId="0" applyFont="1" applyFill="1" applyBorder="1" applyAlignment="1">
      <alignment horizontal="left" vertical="center" wrapText="1"/>
    </xf>
    <xf numFmtId="0" fontId="16" fillId="14" borderId="22" xfId="0" applyFont="1" applyFill="1" applyBorder="1" applyAlignment="1">
      <alignment horizontal="left" vertical="center" wrapText="1"/>
    </xf>
    <xf numFmtId="0" fontId="17" fillId="9" borderId="18" xfId="0" applyFont="1" applyFill="1" applyBorder="1" applyAlignment="1">
      <alignment horizontal="left" vertical="center"/>
    </xf>
    <xf numFmtId="0" fontId="17" fillId="9" borderId="19" xfId="0" applyFont="1" applyFill="1" applyBorder="1" applyAlignment="1">
      <alignment horizontal="left" vertical="center"/>
    </xf>
    <xf numFmtId="0" fontId="17" fillId="9" borderId="9" xfId="0" applyFont="1" applyFill="1" applyBorder="1" applyAlignment="1">
      <alignment horizontal="left" vertical="center"/>
    </xf>
    <xf numFmtId="0" fontId="16" fillId="18" borderId="21" xfId="0" applyFont="1" applyFill="1" applyBorder="1" applyAlignment="1">
      <alignment horizontal="left" vertical="center"/>
    </xf>
    <xf numFmtId="0" fontId="16" fillId="18" borderId="0" xfId="0" applyFont="1" applyFill="1" applyBorder="1" applyAlignment="1">
      <alignment horizontal="left" vertical="center"/>
    </xf>
    <xf numFmtId="0" fontId="16" fillId="18" borderId="22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center" vertical="center"/>
    </xf>
    <xf numFmtId="0" fontId="17" fillId="10" borderId="3" xfId="0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9" borderId="18" xfId="0" applyFont="1" applyFill="1" applyBorder="1" applyAlignment="1">
      <alignment horizontal="left" vertical="center" wrapText="1"/>
    </xf>
    <xf numFmtId="0" fontId="17" fillId="9" borderId="19" xfId="0" applyFont="1" applyFill="1" applyBorder="1" applyAlignment="1">
      <alignment horizontal="left" vertical="center" wrapText="1"/>
    </xf>
    <xf numFmtId="0" fontId="17" fillId="9" borderId="9" xfId="0" applyFont="1" applyFill="1" applyBorder="1" applyAlignment="1">
      <alignment horizontal="left" vertical="center" wrapText="1"/>
    </xf>
    <xf numFmtId="0" fontId="17" fillId="9" borderId="17" xfId="0" applyFont="1" applyFill="1" applyBorder="1" applyAlignment="1">
      <alignment horizontal="left" vertical="center" wrapText="1"/>
    </xf>
    <xf numFmtId="0" fontId="17" fillId="9" borderId="12" xfId="0" applyFont="1" applyFill="1" applyBorder="1" applyAlignment="1">
      <alignment horizontal="left" vertical="center" wrapText="1"/>
    </xf>
    <xf numFmtId="0" fontId="17" fillId="9" borderId="24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left" vertical="center"/>
    </xf>
    <xf numFmtId="0" fontId="24" fillId="9" borderId="6" xfId="0" applyFont="1" applyFill="1" applyBorder="1" applyAlignment="1">
      <alignment horizontal="left" vertical="center"/>
    </xf>
    <xf numFmtId="0" fontId="24" fillId="9" borderId="3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right"/>
    </xf>
    <xf numFmtId="0" fontId="17" fillId="11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left" vertical="center" wrapText="1"/>
    </xf>
    <xf numFmtId="0" fontId="16" fillId="14" borderId="2" xfId="0" applyFont="1" applyFill="1" applyBorder="1" applyAlignment="1">
      <alignment horizontal="left" vertical="center"/>
    </xf>
    <xf numFmtId="0" fontId="16" fillId="14" borderId="6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right"/>
    </xf>
    <xf numFmtId="0" fontId="17" fillId="11" borderId="2" xfId="0" applyFont="1" applyFill="1" applyBorder="1" applyAlignment="1">
      <alignment horizontal="left"/>
    </xf>
    <xf numFmtId="0" fontId="24" fillId="12" borderId="2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7" fillId="11" borderId="3" xfId="0" applyFont="1" applyFill="1" applyBorder="1" applyAlignment="1">
      <alignment horizontal="right"/>
    </xf>
    <xf numFmtId="0" fontId="24" fillId="12" borderId="3" xfId="0" applyFont="1" applyFill="1" applyBorder="1" applyAlignment="1">
      <alignment horizontal="right" vertical="center"/>
    </xf>
    <xf numFmtId="0" fontId="16" fillId="13" borderId="2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/>
    </xf>
    <xf numFmtId="0" fontId="15" fillId="12" borderId="2" xfId="0" applyFont="1" applyFill="1" applyBorder="1" applyAlignment="1">
      <alignment horizontal="right" vertical="center"/>
    </xf>
    <xf numFmtId="0" fontId="16" fillId="19" borderId="3" xfId="0" applyFont="1" applyFill="1" applyBorder="1" applyAlignment="1">
      <alignment horizontal="left" vertical="center"/>
    </xf>
    <xf numFmtId="0" fontId="13" fillId="20" borderId="11" xfId="0" applyFont="1" applyFill="1" applyBorder="1" applyAlignment="1">
      <alignment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Neutral 1" xfId="12"/>
    <cellStyle name="Note 1" xfId="13"/>
    <cellStyle name="Status 1" xfId="14"/>
    <cellStyle name="Text 1" xfId="15"/>
    <cellStyle name="Warning 1" xfId="16"/>
    <cellStyle name="Κανονικό" xfId="0" builtinId="0"/>
    <cellStyle name="Κανονικό 2" xfId="20"/>
    <cellStyle name="Κανονικό 2 3" xfId="17"/>
    <cellStyle name="Κανονικό 3" xfId="18"/>
    <cellStyle name="Κανονικό 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FFCC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71"/>
  <sheetViews>
    <sheetView tabSelected="1" zoomScale="80" zoomScaleNormal="80" workbookViewId="0">
      <pane xSplit="5" ySplit="3" topLeftCell="F156" activePane="bottomRight" state="frozen"/>
      <selection pane="topRight" activeCell="F1" sqref="F1"/>
      <selection pane="bottomLeft" activeCell="A4" sqref="A4"/>
      <selection pane="bottomRight" activeCell="B161" sqref="B161"/>
    </sheetView>
  </sheetViews>
  <sheetFormatPr defaultColWidth="8.90625" defaultRowHeight="15"/>
  <cols>
    <col min="1" max="1" width="10.54296875" style="1" customWidth="1"/>
    <col min="2" max="2" width="38.453125" style="2" customWidth="1"/>
    <col min="3" max="3" width="15" style="3" customWidth="1"/>
    <col min="4" max="4" width="15.453125" style="3" customWidth="1"/>
    <col min="5" max="5" width="17" style="4" customWidth="1"/>
    <col min="6" max="6" width="27.54296875" style="5" bestFit="1" customWidth="1"/>
    <col min="7" max="7" width="26.90625" style="5" customWidth="1"/>
    <col min="8" max="8" width="25.54296875" style="5" hidden="1" customWidth="1"/>
    <col min="9" max="14" width="25.54296875" style="5" customWidth="1"/>
    <col min="15" max="17" width="25.6328125" style="5" customWidth="1"/>
    <col min="18" max="18" width="24.90625" style="5" customWidth="1"/>
    <col min="19" max="21" width="25.36328125" style="6" customWidth="1"/>
    <col min="22" max="22" width="25.08984375" style="6" customWidth="1"/>
    <col min="23" max="23" width="16.6328125" style="6" customWidth="1"/>
    <col min="24" max="24" width="20.36328125" style="7" customWidth="1"/>
    <col min="25" max="25" width="18.453125" style="8" bestFit="1" customWidth="1"/>
    <col min="26" max="26" width="16.90625" style="266" bestFit="1" customWidth="1"/>
    <col min="27" max="27" width="19.36328125" style="9" bestFit="1" customWidth="1"/>
    <col min="28" max="28" width="18.54296875" style="9" bestFit="1" customWidth="1"/>
    <col min="29" max="29" width="18" style="9" bestFit="1" customWidth="1"/>
    <col min="30" max="30" width="16.36328125" style="9" bestFit="1" customWidth="1"/>
    <col min="31" max="16384" width="8.90625" style="9"/>
  </cols>
  <sheetData>
    <row r="1" spans="1:28" ht="36.75" customHeight="1">
      <c r="A1" s="378" t="s">
        <v>629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Z1" s="380"/>
    </row>
    <row r="2" spans="1:28" s="12" customFormat="1" ht="72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1" t="s">
        <v>294</v>
      </c>
      <c r="H2" s="11" t="s">
        <v>374</v>
      </c>
      <c r="I2" s="11" t="s">
        <v>193</v>
      </c>
      <c r="J2" s="11" t="s">
        <v>194</v>
      </c>
      <c r="K2" s="11" t="s">
        <v>219</v>
      </c>
      <c r="L2" s="11" t="s">
        <v>220</v>
      </c>
      <c r="M2" s="11" t="s">
        <v>6</v>
      </c>
      <c r="N2" s="11" t="s">
        <v>7</v>
      </c>
      <c r="O2" s="11" t="s">
        <v>8</v>
      </c>
      <c r="P2" s="11" t="s">
        <v>272</v>
      </c>
      <c r="Q2" s="11" t="s">
        <v>184</v>
      </c>
      <c r="R2" s="11" t="s">
        <v>9</v>
      </c>
      <c r="S2" s="11" t="s">
        <v>10</v>
      </c>
      <c r="T2" s="11" t="s">
        <v>11</v>
      </c>
      <c r="U2" s="11" t="s">
        <v>12</v>
      </c>
      <c r="V2" s="11" t="s">
        <v>13</v>
      </c>
      <c r="W2" s="11" t="s">
        <v>14</v>
      </c>
      <c r="X2" s="11" t="s">
        <v>15</v>
      </c>
      <c r="Y2" s="79" t="s">
        <v>458</v>
      </c>
      <c r="Z2" s="96" t="s">
        <v>16</v>
      </c>
    </row>
    <row r="3" spans="1:28" s="12" customFormat="1" ht="25.65" customHeight="1">
      <c r="A3" s="381" t="s">
        <v>17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3"/>
    </row>
    <row r="4" spans="1:28" s="12" customFormat="1">
      <c r="A4" s="165"/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9"/>
      <c r="Z4" s="273"/>
    </row>
    <row r="5" spans="1:28" s="14" customFormat="1" ht="17.5">
      <c r="A5" s="384" t="s">
        <v>18</v>
      </c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6"/>
    </row>
    <row r="6" spans="1:28" s="14" customFormat="1" ht="30">
      <c r="A6" s="120">
        <v>1</v>
      </c>
      <c r="B6" s="69" t="s">
        <v>296</v>
      </c>
      <c r="C6" s="67" t="s">
        <v>19</v>
      </c>
      <c r="D6" s="67" t="s">
        <v>20</v>
      </c>
      <c r="E6" s="69" t="s">
        <v>21</v>
      </c>
      <c r="F6" s="72">
        <v>3273729.65</v>
      </c>
      <c r="G6" s="66">
        <f>SUM(I6:V6)</f>
        <v>100</v>
      </c>
      <c r="H6" s="159"/>
      <c r="I6" s="159"/>
      <c r="J6" s="159"/>
      <c r="K6" s="159"/>
      <c r="L6" s="159"/>
      <c r="M6" s="159"/>
      <c r="N6" s="159"/>
      <c r="O6" s="159"/>
      <c r="P6" s="66">
        <v>100</v>
      </c>
      <c r="Q6" s="159"/>
      <c r="R6" s="159"/>
      <c r="S6" s="159"/>
      <c r="T6" s="159"/>
      <c r="U6" s="159"/>
      <c r="V6" s="159"/>
      <c r="W6" s="159"/>
      <c r="X6" s="159"/>
      <c r="Y6" s="159"/>
      <c r="Z6" s="271"/>
    </row>
    <row r="7" spans="1:28" s="14" customFormat="1" ht="60">
      <c r="A7" s="120">
        <v>2</v>
      </c>
      <c r="B7" s="69" t="s">
        <v>298</v>
      </c>
      <c r="C7" s="67" t="s">
        <v>19</v>
      </c>
      <c r="D7" s="67" t="s">
        <v>20</v>
      </c>
      <c r="E7" s="69" t="s">
        <v>21</v>
      </c>
      <c r="F7" s="72">
        <v>1204000</v>
      </c>
      <c r="G7" s="66">
        <f t="shared" ref="G7:G63" si="0">SUM(I7:V7)</f>
        <v>100</v>
      </c>
      <c r="H7" s="159"/>
      <c r="I7" s="159"/>
      <c r="J7" s="159"/>
      <c r="K7" s="159"/>
      <c r="L7" s="159"/>
      <c r="M7" s="159"/>
      <c r="N7" s="159"/>
      <c r="O7" s="159"/>
      <c r="P7" s="66">
        <v>100</v>
      </c>
      <c r="Q7" s="159"/>
      <c r="R7" s="159"/>
      <c r="S7" s="159"/>
      <c r="T7" s="159"/>
      <c r="U7" s="159"/>
      <c r="V7" s="159"/>
      <c r="W7" s="159"/>
      <c r="X7" s="159"/>
      <c r="Y7" s="159"/>
      <c r="Z7" s="271"/>
    </row>
    <row r="8" spans="1:28" s="14" customFormat="1" ht="60">
      <c r="A8" s="120">
        <v>3</v>
      </c>
      <c r="B8" s="269" t="s">
        <v>448</v>
      </c>
      <c r="C8" s="67" t="s">
        <v>19</v>
      </c>
      <c r="D8" s="67" t="s">
        <v>20</v>
      </c>
      <c r="E8" s="69" t="s">
        <v>21</v>
      </c>
      <c r="F8" s="72">
        <v>2700000</v>
      </c>
      <c r="G8" s="66">
        <v>1000000</v>
      </c>
      <c r="H8" s="159"/>
      <c r="I8" s="159"/>
      <c r="J8" s="159"/>
      <c r="K8" s="159"/>
      <c r="L8" s="159"/>
      <c r="M8" s="159"/>
      <c r="N8" s="159"/>
      <c r="O8" s="159"/>
      <c r="P8" s="66">
        <v>1000000</v>
      </c>
      <c r="Q8" s="159"/>
      <c r="R8" s="159"/>
      <c r="S8" s="159"/>
      <c r="T8" s="159"/>
      <c r="U8" s="159"/>
      <c r="V8" s="159"/>
      <c r="W8" s="159"/>
      <c r="X8" s="159"/>
      <c r="Y8" s="94" t="s">
        <v>456</v>
      </c>
      <c r="Z8" s="94" t="s">
        <v>447</v>
      </c>
    </row>
    <row r="9" spans="1:28" s="14" customFormat="1" ht="30">
      <c r="A9" s="120">
        <v>4</v>
      </c>
      <c r="B9" s="69" t="s">
        <v>299</v>
      </c>
      <c r="C9" s="67" t="s">
        <v>19</v>
      </c>
      <c r="D9" s="67" t="s">
        <v>20</v>
      </c>
      <c r="E9" s="69" t="s">
        <v>21</v>
      </c>
      <c r="F9" s="72">
        <v>600000</v>
      </c>
      <c r="G9" s="66">
        <f t="shared" si="0"/>
        <v>100</v>
      </c>
      <c r="H9" s="159"/>
      <c r="I9" s="159"/>
      <c r="J9" s="159"/>
      <c r="K9" s="159"/>
      <c r="L9" s="159"/>
      <c r="M9" s="159"/>
      <c r="N9" s="159"/>
      <c r="O9" s="159"/>
      <c r="P9" s="66">
        <v>100</v>
      </c>
      <c r="Q9" s="159"/>
      <c r="R9" s="159"/>
      <c r="S9" s="159"/>
      <c r="T9" s="159"/>
      <c r="U9" s="159"/>
      <c r="V9" s="159"/>
      <c r="W9" s="159"/>
      <c r="X9" s="159"/>
      <c r="Y9" s="159"/>
      <c r="Z9" s="271"/>
    </row>
    <row r="10" spans="1:28" s="14" customFormat="1" ht="30">
      <c r="A10" s="120">
        <v>5</v>
      </c>
      <c r="B10" s="69" t="s">
        <v>301</v>
      </c>
      <c r="C10" s="67" t="s">
        <v>19</v>
      </c>
      <c r="D10" s="67" t="s">
        <v>20</v>
      </c>
      <c r="E10" s="69" t="s">
        <v>21</v>
      </c>
      <c r="F10" s="72">
        <v>1000000</v>
      </c>
      <c r="G10" s="66">
        <f t="shared" si="0"/>
        <v>100</v>
      </c>
      <c r="H10" s="159"/>
      <c r="I10" s="159"/>
      <c r="J10" s="159"/>
      <c r="K10" s="159"/>
      <c r="L10" s="159"/>
      <c r="M10" s="159"/>
      <c r="N10" s="159"/>
      <c r="O10" s="159"/>
      <c r="P10" s="66">
        <v>100</v>
      </c>
      <c r="Q10" s="159"/>
      <c r="R10" s="159"/>
      <c r="S10" s="159"/>
      <c r="T10" s="159"/>
      <c r="U10" s="159"/>
      <c r="V10" s="159"/>
      <c r="W10" s="159"/>
      <c r="X10" s="159"/>
      <c r="Y10" s="159"/>
      <c r="Z10" s="271"/>
    </row>
    <row r="11" spans="1:28" s="14" customFormat="1" ht="30">
      <c r="A11" s="120">
        <f t="shared" ref="A11" si="1">A10+1</f>
        <v>6</v>
      </c>
      <c r="B11" s="112" t="s">
        <v>197</v>
      </c>
      <c r="C11" s="67" t="s">
        <v>19</v>
      </c>
      <c r="D11" s="67" t="s">
        <v>20</v>
      </c>
      <c r="E11" s="69" t="s">
        <v>21</v>
      </c>
      <c r="F11" s="66">
        <v>1900000</v>
      </c>
      <c r="G11" s="66">
        <f t="shared" si="0"/>
        <v>100</v>
      </c>
      <c r="H11" s="66"/>
      <c r="I11" s="66"/>
      <c r="J11" s="66"/>
      <c r="K11" s="66"/>
      <c r="L11" s="66"/>
      <c r="M11" s="66"/>
      <c r="N11" s="66"/>
      <c r="O11" s="66"/>
      <c r="P11" s="66">
        <v>100</v>
      </c>
      <c r="Q11" s="66"/>
      <c r="R11" s="66"/>
      <c r="S11" s="134"/>
      <c r="T11" s="105"/>
      <c r="U11" s="66"/>
      <c r="V11" s="66"/>
      <c r="W11" s="135"/>
      <c r="X11" s="136"/>
      <c r="Y11" s="94"/>
      <c r="Z11" s="271"/>
    </row>
    <row r="12" spans="1:28" s="14" customFormat="1" ht="60">
      <c r="A12" s="340">
        <v>7</v>
      </c>
      <c r="B12" s="352" t="s">
        <v>450</v>
      </c>
      <c r="C12" s="342" t="s">
        <v>19</v>
      </c>
      <c r="D12" s="342" t="s">
        <v>20</v>
      </c>
      <c r="E12" s="343" t="s">
        <v>21</v>
      </c>
      <c r="F12" s="345">
        <v>496925.04</v>
      </c>
      <c r="G12" s="345">
        <v>496925.04</v>
      </c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53"/>
      <c r="T12" s="354"/>
      <c r="U12" s="345"/>
      <c r="V12" s="345">
        <v>496925.04</v>
      </c>
      <c r="W12" s="348" t="s">
        <v>338</v>
      </c>
      <c r="X12" s="349"/>
      <c r="Y12" s="350" t="s">
        <v>457</v>
      </c>
      <c r="Z12" s="350" t="s">
        <v>451</v>
      </c>
    </row>
    <row r="13" spans="1:28" s="14" customFormat="1" ht="57" customHeight="1">
      <c r="A13" s="120">
        <f t="shared" ref="A13" si="2">A12+1</f>
        <v>8</v>
      </c>
      <c r="B13" s="112" t="s">
        <v>449</v>
      </c>
      <c r="C13" s="67" t="s">
        <v>19</v>
      </c>
      <c r="D13" s="67" t="s">
        <v>20</v>
      </c>
      <c r="E13" s="69" t="s">
        <v>21</v>
      </c>
      <c r="F13" s="66">
        <v>53000</v>
      </c>
      <c r="G13" s="66">
        <v>53000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134"/>
      <c r="T13" s="105"/>
      <c r="U13" s="66"/>
      <c r="V13" s="66">
        <v>53000</v>
      </c>
      <c r="W13" s="193" t="s">
        <v>338</v>
      </c>
      <c r="X13" s="136"/>
      <c r="Y13" s="94" t="s">
        <v>459</v>
      </c>
      <c r="Z13" s="94" t="s">
        <v>452</v>
      </c>
      <c r="AB13" s="109"/>
    </row>
    <row r="14" spans="1:28" s="14" customFormat="1" ht="45">
      <c r="A14" s="120">
        <v>9</v>
      </c>
      <c r="B14" s="112" t="s">
        <v>223</v>
      </c>
      <c r="C14" s="67" t="s">
        <v>19</v>
      </c>
      <c r="D14" s="67" t="s">
        <v>20</v>
      </c>
      <c r="E14" s="69" t="s">
        <v>21</v>
      </c>
      <c r="F14" s="66">
        <v>2000000</v>
      </c>
      <c r="G14" s="66">
        <f t="shared" si="0"/>
        <v>100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134"/>
      <c r="T14" s="105"/>
      <c r="U14" s="66"/>
      <c r="V14" s="66">
        <v>100</v>
      </c>
      <c r="W14" s="135"/>
      <c r="X14" s="136"/>
      <c r="Y14" s="94"/>
      <c r="Z14" s="271"/>
    </row>
    <row r="15" spans="1:28" ht="30">
      <c r="A15" s="120">
        <f t="shared" ref="A15" si="3">A14+1</f>
        <v>10</v>
      </c>
      <c r="B15" s="64" t="s">
        <v>154</v>
      </c>
      <c r="C15" s="67" t="s">
        <v>19</v>
      </c>
      <c r="D15" s="67" t="s">
        <v>20</v>
      </c>
      <c r="E15" s="69" t="s">
        <v>21</v>
      </c>
      <c r="F15" s="72">
        <v>6704932.46</v>
      </c>
      <c r="G15" s="66">
        <f t="shared" si="0"/>
        <v>100</v>
      </c>
      <c r="H15" s="72"/>
      <c r="I15" s="137"/>
      <c r="J15" s="66"/>
      <c r="K15" s="66"/>
      <c r="L15" s="66"/>
      <c r="M15" s="72"/>
      <c r="N15" s="72"/>
      <c r="O15" s="76"/>
      <c r="P15" s="76"/>
      <c r="Q15" s="76"/>
      <c r="R15" s="72"/>
      <c r="S15" s="68"/>
      <c r="T15" s="66">
        <v>100</v>
      </c>
      <c r="U15" s="68"/>
      <c r="V15" s="68"/>
      <c r="W15" s="68"/>
      <c r="X15" s="136"/>
      <c r="Y15" s="94"/>
      <c r="Z15" s="272"/>
    </row>
    <row r="16" spans="1:28" ht="30">
      <c r="A16" s="120">
        <f t="shared" ref="A16:A63" si="4">A15+1</f>
        <v>11</v>
      </c>
      <c r="B16" s="64" t="s">
        <v>156</v>
      </c>
      <c r="C16" s="67" t="s">
        <v>19</v>
      </c>
      <c r="D16" s="67" t="s">
        <v>20</v>
      </c>
      <c r="E16" s="69" t="s">
        <v>21</v>
      </c>
      <c r="F16" s="72">
        <v>3532720.6</v>
      </c>
      <c r="G16" s="66">
        <f t="shared" si="0"/>
        <v>100</v>
      </c>
      <c r="H16" s="72"/>
      <c r="I16" s="72"/>
      <c r="J16" s="72"/>
      <c r="K16" s="72"/>
      <c r="L16" s="72"/>
      <c r="M16" s="72"/>
      <c r="N16" s="72"/>
      <c r="O16" s="76"/>
      <c r="P16" s="76"/>
      <c r="Q16" s="76"/>
      <c r="R16" s="72"/>
      <c r="S16" s="68"/>
      <c r="T16" s="66">
        <v>100</v>
      </c>
      <c r="U16" s="68"/>
      <c r="V16" s="68"/>
      <c r="W16" s="68"/>
      <c r="X16" s="136"/>
      <c r="Y16" s="94"/>
      <c r="Z16" s="272"/>
    </row>
    <row r="17" spans="1:28" ht="60">
      <c r="A17" s="120">
        <f t="shared" si="4"/>
        <v>12</v>
      </c>
      <c r="B17" s="64" t="s">
        <v>157</v>
      </c>
      <c r="C17" s="67" t="s">
        <v>19</v>
      </c>
      <c r="D17" s="67" t="s">
        <v>20</v>
      </c>
      <c r="E17" s="69" t="s">
        <v>21</v>
      </c>
      <c r="F17" s="72">
        <v>1050000</v>
      </c>
      <c r="G17" s="66">
        <f t="shared" si="0"/>
        <v>100</v>
      </c>
      <c r="H17" s="72"/>
      <c r="I17" s="72"/>
      <c r="J17" s="72"/>
      <c r="K17" s="72"/>
      <c r="L17" s="72"/>
      <c r="M17" s="72"/>
      <c r="N17" s="72"/>
      <c r="O17" s="76"/>
      <c r="P17" s="76"/>
      <c r="Q17" s="76"/>
      <c r="R17" s="72"/>
      <c r="S17" s="68"/>
      <c r="T17" s="66">
        <v>100</v>
      </c>
      <c r="U17" s="68"/>
      <c r="V17" s="68"/>
      <c r="W17" s="68"/>
      <c r="X17" s="136"/>
      <c r="Y17" s="94"/>
      <c r="Z17" s="272"/>
    </row>
    <row r="18" spans="1:28" ht="47">
      <c r="A18" s="120">
        <f t="shared" si="4"/>
        <v>13</v>
      </c>
      <c r="B18" s="64" t="s">
        <v>158</v>
      </c>
      <c r="C18" s="67" t="s">
        <v>19</v>
      </c>
      <c r="D18" s="67" t="s">
        <v>20</v>
      </c>
      <c r="E18" s="69" t="s">
        <v>21</v>
      </c>
      <c r="F18" s="72">
        <v>1687000</v>
      </c>
      <c r="G18" s="66">
        <f t="shared" si="0"/>
        <v>100</v>
      </c>
      <c r="H18" s="72"/>
      <c r="I18" s="72"/>
      <c r="J18" s="72"/>
      <c r="K18" s="72"/>
      <c r="L18" s="72"/>
      <c r="M18" s="72"/>
      <c r="N18" s="72"/>
      <c r="O18" s="76"/>
      <c r="P18" s="76"/>
      <c r="Q18" s="76"/>
      <c r="R18" s="72"/>
      <c r="S18" s="68"/>
      <c r="T18" s="66">
        <v>100</v>
      </c>
      <c r="U18" s="68"/>
      <c r="V18" s="68"/>
      <c r="W18" s="68"/>
      <c r="X18" s="136"/>
      <c r="Y18" s="94"/>
      <c r="Z18" s="272"/>
    </row>
    <row r="19" spans="1:28" ht="30">
      <c r="A19" s="120">
        <f t="shared" si="4"/>
        <v>14</v>
      </c>
      <c r="B19" s="64" t="s">
        <v>159</v>
      </c>
      <c r="C19" s="67" t="s">
        <v>19</v>
      </c>
      <c r="D19" s="67" t="s">
        <v>20</v>
      </c>
      <c r="E19" s="69" t="s">
        <v>21</v>
      </c>
      <c r="F19" s="72">
        <v>1630000</v>
      </c>
      <c r="G19" s="66">
        <f t="shared" si="0"/>
        <v>100</v>
      </c>
      <c r="H19" s="72"/>
      <c r="I19" s="72"/>
      <c r="J19" s="72"/>
      <c r="K19" s="72"/>
      <c r="L19" s="72"/>
      <c r="M19" s="72"/>
      <c r="N19" s="72"/>
      <c r="O19" s="76"/>
      <c r="P19" s="76"/>
      <c r="Q19" s="76"/>
      <c r="R19" s="72"/>
      <c r="S19" s="68"/>
      <c r="T19" s="66">
        <v>100</v>
      </c>
      <c r="U19" s="68"/>
      <c r="V19" s="68"/>
      <c r="W19" s="68"/>
      <c r="X19" s="136"/>
      <c r="Y19" s="94"/>
      <c r="Z19" s="272"/>
    </row>
    <row r="20" spans="1:28" ht="30">
      <c r="A20" s="120">
        <f t="shared" si="4"/>
        <v>15</v>
      </c>
      <c r="B20" s="64" t="s">
        <v>160</v>
      </c>
      <c r="C20" s="67" t="s">
        <v>31</v>
      </c>
      <c r="D20" s="67" t="s">
        <v>20</v>
      </c>
      <c r="E20" s="69" t="s">
        <v>21</v>
      </c>
      <c r="F20" s="77">
        <v>375474.9</v>
      </c>
      <c r="G20" s="66">
        <f t="shared" si="0"/>
        <v>100</v>
      </c>
      <c r="H20" s="72"/>
      <c r="I20" s="72"/>
      <c r="J20" s="72"/>
      <c r="K20" s="72"/>
      <c r="L20" s="72"/>
      <c r="M20" s="72"/>
      <c r="N20" s="72"/>
      <c r="O20" s="76"/>
      <c r="P20" s="76"/>
      <c r="Q20" s="76"/>
      <c r="R20" s="72"/>
      <c r="S20" s="68"/>
      <c r="T20" s="66">
        <v>100</v>
      </c>
      <c r="U20" s="68"/>
      <c r="V20" s="68"/>
      <c r="W20" s="68"/>
      <c r="X20" s="136"/>
      <c r="Y20" s="94"/>
      <c r="Z20" s="272"/>
    </row>
    <row r="21" spans="1:28" ht="47">
      <c r="A21" s="120">
        <f t="shared" si="4"/>
        <v>16</v>
      </c>
      <c r="B21" s="64" t="s">
        <v>161</v>
      </c>
      <c r="C21" s="67" t="s">
        <v>19</v>
      </c>
      <c r="D21" s="67" t="s">
        <v>20</v>
      </c>
      <c r="E21" s="69" t="s">
        <v>21</v>
      </c>
      <c r="F21" s="72">
        <v>110000</v>
      </c>
      <c r="G21" s="66">
        <f t="shared" si="0"/>
        <v>100</v>
      </c>
      <c r="H21" s="72"/>
      <c r="I21" s="72"/>
      <c r="J21" s="72"/>
      <c r="K21" s="72"/>
      <c r="L21" s="72"/>
      <c r="M21" s="72"/>
      <c r="N21" s="72"/>
      <c r="O21" s="76"/>
      <c r="P21" s="76"/>
      <c r="Q21" s="76"/>
      <c r="R21" s="72"/>
      <c r="S21" s="68"/>
      <c r="T21" s="66">
        <v>100</v>
      </c>
      <c r="U21" s="68"/>
      <c r="V21" s="68"/>
      <c r="W21" s="68"/>
      <c r="X21" s="136"/>
      <c r="Y21" s="94"/>
      <c r="Z21" s="272"/>
    </row>
    <row r="22" spans="1:28" ht="30">
      <c r="A22" s="120">
        <f t="shared" si="4"/>
        <v>17</v>
      </c>
      <c r="B22" s="64" t="s">
        <v>162</v>
      </c>
      <c r="C22" s="67" t="s">
        <v>19</v>
      </c>
      <c r="D22" s="67" t="s">
        <v>20</v>
      </c>
      <c r="E22" s="69" t="s">
        <v>21</v>
      </c>
      <c r="F22" s="72">
        <v>62000</v>
      </c>
      <c r="G22" s="66">
        <f t="shared" si="0"/>
        <v>100</v>
      </c>
      <c r="H22" s="72"/>
      <c r="I22" s="72"/>
      <c r="J22" s="72"/>
      <c r="K22" s="72"/>
      <c r="L22" s="72"/>
      <c r="M22" s="72"/>
      <c r="N22" s="72"/>
      <c r="O22" s="76"/>
      <c r="P22" s="76"/>
      <c r="Q22" s="76"/>
      <c r="R22" s="72"/>
      <c r="S22" s="68"/>
      <c r="T22" s="66">
        <v>100</v>
      </c>
      <c r="U22" s="68"/>
      <c r="V22" s="68"/>
      <c r="W22" s="68"/>
      <c r="X22" s="136"/>
      <c r="Y22" s="94"/>
      <c r="Z22" s="272"/>
    </row>
    <row r="23" spans="1:28" ht="56">
      <c r="A23" s="340">
        <f t="shared" si="4"/>
        <v>18</v>
      </c>
      <c r="B23" s="341" t="s">
        <v>630</v>
      </c>
      <c r="C23" s="342" t="s">
        <v>31</v>
      </c>
      <c r="D23" s="342" t="s">
        <v>20</v>
      </c>
      <c r="E23" s="343" t="s">
        <v>21</v>
      </c>
      <c r="F23" s="344">
        <v>1025010</v>
      </c>
      <c r="G23" s="345">
        <v>500000</v>
      </c>
      <c r="H23" s="344"/>
      <c r="I23" s="344"/>
      <c r="J23" s="344"/>
      <c r="K23" s="344"/>
      <c r="L23" s="344"/>
      <c r="M23" s="344"/>
      <c r="N23" s="344"/>
      <c r="O23" s="346"/>
      <c r="P23" s="346"/>
      <c r="Q23" s="346"/>
      <c r="R23" s="344"/>
      <c r="S23" s="347"/>
      <c r="T23" s="345"/>
      <c r="U23" s="347"/>
      <c r="V23" s="345">
        <v>500000</v>
      </c>
      <c r="W23" s="348" t="s">
        <v>207</v>
      </c>
      <c r="X23" s="349"/>
      <c r="Y23" s="350" t="s">
        <v>631</v>
      </c>
      <c r="Z23" s="351"/>
    </row>
    <row r="24" spans="1:28" ht="45">
      <c r="A24" s="120">
        <f t="shared" si="4"/>
        <v>19</v>
      </c>
      <c r="B24" s="64" t="s">
        <v>169</v>
      </c>
      <c r="C24" s="67" t="s">
        <v>19</v>
      </c>
      <c r="D24" s="67" t="s">
        <v>20</v>
      </c>
      <c r="E24" s="69" t="s">
        <v>21</v>
      </c>
      <c r="F24" s="72">
        <v>9541800</v>
      </c>
      <c r="G24" s="66">
        <f t="shared" si="0"/>
        <v>100</v>
      </c>
      <c r="H24" s="72"/>
      <c r="I24" s="72"/>
      <c r="J24" s="72"/>
      <c r="K24" s="72"/>
      <c r="L24" s="72"/>
      <c r="M24" s="72"/>
      <c r="N24" s="72"/>
      <c r="O24" s="76"/>
      <c r="P24" s="76"/>
      <c r="Q24" s="76"/>
      <c r="R24" s="72"/>
      <c r="S24" s="68"/>
      <c r="T24" s="66">
        <v>100</v>
      </c>
      <c r="U24" s="68"/>
      <c r="V24" s="68"/>
      <c r="W24" s="68"/>
      <c r="X24" s="136"/>
      <c r="Y24" s="94"/>
      <c r="Z24" s="272"/>
    </row>
    <row r="25" spans="1:28" ht="45">
      <c r="A25" s="340">
        <f t="shared" si="4"/>
        <v>20</v>
      </c>
      <c r="B25" s="343" t="s">
        <v>396</v>
      </c>
      <c r="C25" s="342" t="s">
        <v>19</v>
      </c>
      <c r="D25" s="342" t="s">
        <v>20</v>
      </c>
      <c r="E25" s="343" t="s">
        <v>21</v>
      </c>
      <c r="F25" s="345">
        <v>420000</v>
      </c>
      <c r="G25" s="345">
        <v>184181.1</v>
      </c>
      <c r="H25" s="345">
        <f>F25-G25</f>
        <v>235818.9</v>
      </c>
      <c r="I25" s="345"/>
      <c r="J25" s="345"/>
      <c r="K25" s="345">
        <v>108181.1</v>
      </c>
      <c r="L25" s="345"/>
      <c r="M25" s="344"/>
      <c r="N25" s="345"/>
      <c r="O25" s="345"/>
      <c r="P25" s="345"/>
      <c r="Q25" s="345"/>
      <c r="R25" s="345">
        <v>76000</v>
      </c>
      <c r="S25" s="345"/>
      <c r="T25" s="345"/>
      <c r="U25" s="345"/>
      <c r="V25" s="356"/>
      <c r="W25" s="356"/>
      <c r="X25" s="358"/>
      <c r="Y25" s="350" t="s">
        <v>460</v>
      </c>
      <c r="Z25" s="350" t="s">
        <v>198</v>
      </c>
      <c r="AA25" s="153"/>
    </row>
    <row r="26" spans="1:28" s="14" customFormat="1" ht="60">
      <c r="A26" s="120">
        <f t="shared" si="4"/>
        <v>21</v>
      </c>
      <c r="B26" s="112" t="s">
        <v>26</v>
      </c>
      <c r="C26" s="67" t="s">
        <v>19</v>
      </c>
      <c r="D26" s="67" t="s">
        <v>20</v>
      </c>
      <c r="E26" s="69" t="s">
        <v>21</v>
      </c>
      <c r="F26" s="66">
        <v>530000</v>
      </c>
      <c r="G26" s="66">
        <f t="shared" si="0"/>
        <v>530000</v>
      </c>
      <c r="H26" s="66">
        <f t="shared" ref="H26:H48" si="5">F26-G26</f>
        <v>0</v>
      </c>
      <c r="I26" s="66"/>
      <c r="J26" s="66"/>
      <c r="K26" s="66"/>
      <c r="L26" s="66"/>
      <c r="M26" s="66"/>
      <c r="N26" s="66"/>
      <c r="O26" s="66"/>
      <c r="P26" s="66"/>
      <c r="Q26" s="66"/>
      <c r="R26" s="105"/>
      <c r="S26" s="105"/>
      <c r="T26" s="105"/>
      <c r="U26" s="105"/>
      <c r="V26" s="66">
        <v>530000</v>
      </c>
      <c r="W26" s="251" t="s">
        <v>27</v>
      </c>
      <c r="X26" s="133"/>
      <c r="Y26" s="94" t="s">
        <v>461</v>
      </c>
      <c r="Z26" s="94" t="s">
        <v>141</v>
      </c>
    </row>
    <row r="27" spans="1:28" s="14" customFormat="1" ht="70.5" customHeight="1">
      <c r="A27" s="120">
        <f t="shared" si="4"/>
        <v>22</v>
      </c>
      <c r="B27" s="69" t="s">
        <v>351</v>
      </c>
      <c r="C27" s="67" t="s">
        <v>19</v>
      </c>
      <c r="D27" s="67" t="s">
        <v>20</v>
      </c>
      <c r="E27" s="69" t="s">
        <v>21</v>
      </c>
      <c r="F27" s="66">
        <v>190000</v>
      </c>
      <c r="G27" s="66">
        <f t="shared" si="0"/>
        <v>190000</v>
      </c>
      <c r="H27" s="66">
        <f t="shared" si="5"/>
        <v>0</v>
      </c>
      <c r="I27" s="66"/>
      <c r="J27" s="66">
        <v>50000</v>
      </c>
      <c r="K27" s="66"/>
      <c r="L27" s="66"/>
      <c r="M27" s="66"/>
      <c r="N27" s="66"/>
      <c r="O27" s="66"/>
      <c r="P27" s="66"/>
      <c r="Q27" s="66"/>
      <c r="R27" s="66">
        <v>140000</v>
      </c>
      <c r="S27" s="105"/>
      <c r="T27" s="105"/>
      <c r="U27" s="105"/>
      <c r="V27" s="66"/>
      <c r="W27" s="111"/>
      <c r="X27" s="158"/>
      <c r="Y27" s="94" t="s">
        <v>462</v>
      </c>
      <c r="Z27" s="94" t="s">
        <v>402</v>
      </c>
    </row>
    <row r="28" spans="1:28" s="14" customFormat="1" ht="70.5" customHeight="1">
      <c r="A28" s="120">
        <f t="shared" si="4"/>
        <v>23</v>
      </c>
      <c r="B28" s="69" t="s">
        <v>352</v>
      </c>
      <c r="C28" s="67" t="s">
        <v>19</v>
      </c>
      <c r="D28" s="67" t="s">
        <v>20</v>
      </c>
      <c r="E28" s="69" t="s">
        <v>21</v>
      </c>
      <c r="F28" s="66">
        <v>230000</v>
      </c>
      <c r="G28" s="66">
        <f t="shared" si="0"/>
        <v>230000</v>
      </c>
      <c r="H28" s="66">
        <f t="shared" si="5"/>
        <v>0</v>
      </c>
      <c r="I28" s="66">
        <v>50000</v>
      </c>
      <c r="J28" s="66">
        <v>180000</v>
      </c>
      <c r="K28" s="66"/>
      <c r="L28" s="66"/>
      <c r="M28" s="66"/>
      <c r="N28" s="66"/>
      <c r="O28" s="66"/>
      <c r="P28" s="66"/>
      <c r="Q28" s="66"/>
      <c r="R28" s="66"/>
      <c r="S28" s="105"/>
      <c r="T28" s="105"/>
      <c r="U28" s="105"/>
      <c r="V28" s="66"/>
      <c r="W28" s="111"/>
      <c r="X28" s="158"/>
      <c r="Y28" s="94" t="s">
        <v>463</v>
      </c>
      <c r="Z28" s="94" t="s">
        <v>403</v>
      </c>
    </row>
    <row r="29" spans="1:28" ht="54" customHeight="1">
      <c r="A29" s="120">
        <f t="shared" si="4"/>
        <v>24</v>
      </c>
      <c r="B29" s="69" t="s">
        <v>353</v>
      </c>
      <c r="C29" s="67" t="s">
        <v>19</v>
      </c>
      <c r="D29" s="67" t="s">
        <v>20</v>
      </c>
      <c r="E29" s="69" t="s">
        <v>21</v>
      </c>
      <c r="F29" s="72">
        <v>450000</v>
      </c>
      <c r="G29" s="66">
        <v>250000</v>
      </c>
      <c r="H29" s="66">
        <f t="shared" si="5"/>
        <v>200000</v>
      </c>
      <c r="I29" s="66"/>
      <c r="J29" s="66">
        <v>89300</v>
      </c>
      <c r="K29" s="66"/>
      <c r="L29" s="66"/>
      <c r="M29" s="66"/>
      <c r="N29" s="66"/>
      <c r="O29" s="66"/>
      <c r="P29" s="66"/>
      <c r="Q29" s="66"/>
      <c r="R29" s="66">
        <v>160700</v>
      </c>
      <c r="S29" s="66"/>
      <c r="T29" s="66"/>
      <c r="U29" s="66"/>
      <c r="V29" s="111"/>
      <c r="W29" s="111"/>
      <c r="X29" s="113"/>
      <c r="Y29" s="94" t="s">
        <v>464</v>
      </c>
      <c r="Z29" s="94" t="s">
        <v>404</v>
      </c>
    </row>
    <row r="30" spans="1:28" ht="45">
      <c r="A30" s="340">
        <f t="shared" si="4"/>
        <v>25</v>
      </c>
      <c r="B30" s="343" t="s">
        <v>354</v>
      </c>
      <c r="C30" s="342" t="s">
        <v>19</v>
      </c>
      <c r="D30" s="342" t="s">
        <v>20</v>
      </c>
      <c r="E30" s="343" t="s">
        <v>21</v>
      </c>
      <c r="F30" s="344">
        <v>375000</v>
      </c>
      <c r="G30" s="345">
        <f t="shared" si="0"/>
        <v>101759.53</v>
      </c>
      <c r="H30" s="345">
        <f t="shared" si="5"/>
        <v>273240.46999999997</v>
      </c>
      <c r="I30" s="345"/>
      <c r="J30" s="345"/>
      <c r="K30" s="345"/>
      <c r="L30" s="345">
        <v>101759.53</v>
      </c>
      <c r="M30" s="371"/>
      <c r="N30" s="345"/>
      <c r="O30" s="345"/>
      <c r="P30" s="345"/>
      <c r="Q30" s="345"/>
      <c r="R30" s="345"/>
      <c r="S30" s="345"/>
      <c r="T30" s="345"/>
      <c r="U30" s="345"/>
      <c r="V30" s="356"/>
      <c r="W30" s="356"/>
      <c r="X30" s="358"/>
      <c r="Y30" s="350" t="s">
        <v>465</v>
      </c>
      <c r="Z30" s="350" t="s">
        <v>405</v>
      </c>
      <c r="AA30" s="155"/>
      <c r="AB30" s="155"/>
    </row>
    <row r="31" spans="1:28" ht="50.25" customHeight="1">
      <c r="A31" s="120">
        <f t="shared" si="4"/>
        <v>26</v>
      </c>
      <c r="B31" s="69" t="s">
        <v>355</v>
      </c>
      <c r="C31" s="67" t="s">
        <v>33</v>
      </c>
      <c r="D31" s="67" t="s">
        <v>20</v>
      </c>
      <c r="E31" s="69" t="s">
        <v>21</v>
      </c>
      <c r="F31" s="66">
        <v>200000</v>
      </c>
      <c r="G31" s="66">
        <v>120000</v>
      </c>
      <c r="H31" s="66">
        <f t="shared" si="5"/>
        <v>80000</v>
      </c>
      <c r="I31" s="66"/>
      <c r="J31" s="66">
        <v>120000</v>
      </c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111"/>
      <c r="W31" s="111"/>
      <c r="X31" s="113"/>
      <c r="Y31" s="94" t="s">
        <v>466</v>
      </c>
      <c r="Z31" s="94" t="s">
        <v>406</v>
      </c>
    </row>
    <row r="32" spans="1:28" ht="50.25" customHeight="1">
      <c r="A32" s="340">
        <f t="shared" si="4"/>
        <v>27</v>
      </c>
      <c r="B32" s="343" t="s">
        <v>397</v>
      </c>
      <c r="C32" s="342" t="s">
        <v>33</v>
      </c>
      <c r="D32" s="342" t="s">
        <v>20</v>
      </c>
      <c r="E32" s="343" t="s">
        <v>21</v>
      </c>
      <c r="F32" s="345">
        <v>100000</v>
      </c>
      <c r="G32" s="345">
        <v>70000</v>
      </c>
      <c r="H32" s="345">
        <f t="shared" si="5"/>
        <v>30000</v>
      </c>
      <c r="I32" s="345"/>
      <c r="J32" s="345"/>
      <c r="K32" s="345"/>
      <c r="L32" s="345">
        <v>60000</v>
      </c>
      <c r="M32" s="345"/>
      <c r="N32" s="345"/>
      <c r="O32" s="345"/>
      <c r="P32" s="345"/>
      <c r="Q32" s="345"/>
      <c r="R32" s="345">
        <v>10000</v>
      </c>
      <c r="S32" s="345"/>
      <c r="T32" s="345"/>
      <c r="U32" s="345"/>
      <c r="V32" s="356"/>
      <c r="W32" s="356"/>
      <c r="X32" s="358"/>
      <c r="Y32" s="350" t="s">
        <v>469</v>
      </c>
      <c r="Z32" s="350" t="s">
        <v>407</v>
      </c>
    </row>
    <row r="33" spans="1:26" ht="30">
      <c r="A33" s="120">
        <f t="shared" si="4"/>
        <v>28</v>
      </c>
      <c r="B33" s="69" t="s">
        <v>34</v>
      </c>
      <c r="C33" s="67" t="s">
        <v>35</v>
      </c>
      <c r="D33" s="67" t="s">
        <v>20</v>
      </c>
      <c r="E33" s="69" t="s">
        <v>21</v>
      </c>
      <c r="F33" s="66">
        <v>40000</v>
      </c>
      <c r="G33" s="66">
        <f t="shared" si="0"/>
        <v>40000</v>
      </c>
      <c r="H33" s="66">
        <f t="shared" si="5"/>
        <v>0</v>
      </c>
      <c r="I33" s="66">
        <v>40000</v>
      </c>
      <c r="J33" s="105"/>
      <c r="K33" s="105"/>
      <c r="L33" s="105"/>
      <c r="M33" s="66"/>
      <c r="N33" s="66"/>
      <c r="O33" s="105"/>
      <c r="P33" s="105"/>
      <c r="Q33" s="105"/>
      <c r="R33" s="66"/>
      <c r="S33" s="105"/>
      <c r="T33" s="105"/>
      <c r="U33" s="105"/>
      <c r="V33" s="105"/>
      <c r="W33" s="105"/>
      <c r="X33" s="113"/>
      <c r="Y33" s="94" t="s">
        <v>467</v>
      </c>
      <c r="Z33" s="94" t="s">
        <v>310</v>
      </c>
    </row>
    <row r="34" spans="1:26" ht="48.65" customHeight="1">
      <c r="A34" s="120">
        <f t="shared" si="4"/>
        <v>29</v>
      </c>
      <c r="B34" s="69" t="s">
        <v>356</v>
      </c>
      <c r="C34" s="67" t="s">
        <v>19</v>
      </c>
      <c r="D34" s="67" t="s">
        <v>20</v>
      </c>
      <c r="E34" s="69" t="s">
        <v>21</v>
      </c>
      <c r="F34" s="66">
        <v>400000</v>
      </c>
      <c r="G34" s="66">
        <f t="shared" si="0"/>
        <v>100000</v>
      </c>
      <c r="H34" s="66">
        <f t="shared" si="5"/>
        <v>300000</v>
      </c>
      <c r="I34" s="66">
        <v>100000</v>
      </c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111"/>
      <c r="W34" s="111"/>
      <c r="X34" s="113"/>
      <c r="Y34" s="94" t="s">
        <v>468</v>
      </c>
      <c r="Z34" s="94" t="s">
        <v>408</v>
      </c>
    </row>
    <row r="35" spans="1:26" ht="30">
      <c r="A35" s="120">
        <f t="shared" si="4"/>
        <v>30</v>
      </c>
      <c r="B35" s="69" t="s">
        <v>357</v>
      </c>
      <c r="C35" s="67" t="s">
        <v>19</v>
      </c>
      <c r="D35" s="67" t="s">
        <v>20</v>
      </c>
      <c r="E35" s="69" t="s">
        <v>21</v>
      </c>
      <c r="F35" s="66">
        <v>500000</v>
      </c>
      <c r="G35" s="66">
        <f t="shared" si="0"/>
        <v>100000</v>
      </c>
      <c r="H35" s="66">
        <f t="shared" si="5"/>
        <v>400000</v>
      </c>
      <c r="I35" s="66">
        <v>100000</v>
      </c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111"/>
      <c r="W35" s="111"/>
      <c r="X35" s="113"/>
      <c r="Y35" s="9">
        <v>2420301117</v>
      </c>
      <c r="Z35" s="94" t="s">
        <v>409</v>
      </c>
    </row>
    <row r="36" spans="1:26" ht="57.75" customHeight="1">
      <c r="A36" s="120">
        <f t="shared" si="4"/>
        <v>31</v>
      </c>
      <c r="B36" s="69" t="s">
        <v>358</v>
      </c>
      <c r="C36" s="67" t="s">
        <v>19</v>
      </c>
      <c r="D36" s="67" t="s">
        <v>20</v>
      </c>
      <c r="E36" s="69" t="s">
        <v>21</v>
      </c>
      <c r="F36" s="66">
        <v>300000</v>
      </c>
      <c r="G36" s="66">
        <f t="shared" si="0"/>
        <v>100000</v>
      </c>
      <c r="H36" s="66">
        <f t="shared" si="5"/>
        <v>200000</v>
      </c>
      <c r="I36" s="66">
        <v>100000</v>
      </c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111"/>
      <c r="W36" s="111"/>
      <c r="X36" s="113"/>
      <c r="Y36" s="94" t="s">
        <v>470</v>
      </c>
      <c r="Z36" s="94" t="s">
        <v>410</v>
      </c>
    </row>
    <row r="37" spans="1:26" ht="30">
      <c r="A37" s="120">
        <f t="shared" si="4"/>
        <v>32</v>
      </c>
      <c r="B37" s="69" t="s">
        <v>359</v>
      </c>
      <c r="C37" s="67" t="s">
        <v>19</v>
      </c>
      <c r="D37" s="67" t="s">
        <v>20</v>
      </c>
      <c r="E37" s="69" t="s">
        <v>21</v>
      </c>
      <c r="F37" s="66">
        <v>300000</v>
      </c>
      <c r="G37" s="66">
        <v>150000</v>
      </c>
      <c r="H37" s="66">
        <f t="shared" si="5"/>
        <v>150000</v>
      </c>
      <c r="I37" s="66">
        <v>90000</v>
      </c>
      <c r="J37" s="66"/>
      <c r="K37" s="66"/>
      <c r="L37" s="66"/>
      <c r="M37" s="66"/>
      <c r="N37" s="66"/>
      <c r="O37" s="66"/>
      <c r="P37" s="66"/>
      <c r="Q37" s="66"/>
      <c r="R37" s="66">
        <v>60000</v>
      </c>
      <c r="S37" s="66"/>
      <c r="T37" s="66"/>
      <c r="U37" s="66"/>
      <c r="V37" s="111"/>
      <c r="W37" s="111"/>
      <c r="X37" s="113"/>
      <c r="Y37" s="94">
        <v>3170104004</v>
      </c>
      <c r="Z37" s="94" t="s">
        <v>411</v>
      </c>
    </row>
    <row r="38" spans="1:26" ht="30">
      <c r="A38" s="120">
        <f t="shared" si="4"/>
        <v>33</v>
      </c>
      <c r="B38" s="69" t="s">
        <v>360</v>
      </c>
      <c r="C38" s="67" t="s">
        <v>19</v>
      </c>
      <c r="D38" s="67" t="s">
        <v>20</v>
      </c>
      <c r="E38" s="69" t="s">
        <v>21</v>
      </c>
      <c r="F38" s="66">
        <v>400000</v>
      </c>
      <c r="G38" s="66">
        <v>200000</v>
      </c>
      <c r="H38" s="66">
        <f t="shared" si="5"/>
        <v>200000</v>
      </c>
      <c r="I38" s="66"/>
      <c r="J38" s="66"/>
      <c r="K38" s="66"/>
      <c r="L38" s="66"/>
      <c r="M38" s="66"/>
      <c r="N38" s="66"/>
      <c r="O38" s="66"/>
      <c r="P38" s="66"/>
      <c r="Q38" s="66"/>
      <c r="R38" s="66">
        <v>200000</v>
      </c>
      <c r="S38" s="66"/>
      <c r="T38" s="66"/>
      <c r="U38" s="66"/>
      <c r="V38" s="68"/>
      <c r="W38" s="111"/>
      <c r="X38" s="113"/>
      <c r="Y38" s="94" t="s">
        <v>471</v>
      </c>
      <c r="Z38" s="94" t="s">
        <v>412</v>
      </c>
    </row>
    <row r="39" spans="1:26" ht="60">
      <c r="A39" s="120">
        <f t="shared" si="4"/>
        <v>34</v>
      </c>
      <c r="B39" s="69" t="s">
        <v>361</v>
      </c>
      <c r="C39" s="67" t="s">
        <v>19</v>
      </c>
      <c r="D39" s="67" t="s">
        <v>20</v>
      </c>
      <c r="E39" s="69" t="s">
        <v>21</v>
      </c>
      <c r="F39" s="66">
        <v>400000</v>
      </c>
      <c r="G39" s="66">
        <f t="shared" si="0"/>
        <v>50000</v>
      </c>
      <c r="H39" s="66">
        <f t="shared" si="5"/>
        <v>350000</v>
      </c>
      <c r="I39" s="72">
        <v>50000</v>
      </c>
      <c r="J39" s="66"/>
      <c r="K39" s="66"/>
      <c r="L39" s="66"/>
      <c r="M39" s="72"/>
      <c r="N39" s="66"/>
      <c r="O39" s="66"/>
      <c r="P39" s="66"/>
      <c r="Q39" s="66"/>
      <c r="R39" s="66"/>
      <c r="S39" s="66"/>
      <c r="T39" s="66"/>
      <c r="U39" s="66"/>
      <c r="V39" s="111"/>
      <c r="W39" s="111"/>
      <c r="X39" s="113"/>
      <c r="Y39" s="94">
        <v>2420301120</v>
      </c>
      <c r="Z39" s="94" t="s">
        <v>413</v>
      </c>
    </row>
    <row r="40" spans="1:26" s="144" customFormat="1" ht="46.5" customHeight="1">
      <c r="A40" s="120">
        <f t="shared" si="4"/>
        <v>35</v>
      </c>
      <c r="B40" s="69" t="s">
        <v>362</v>
      </c>
      <c r="C40" s="182" t="s">
        <v>19</v>
      </c>
      <c r="D40" s="182" t="s">
        <v>20</v>
      </c>
      <c r="E40" s="154" t="s">
        <v>21</v>
      </c>
      <c r="F40" s="183">
        <v>400000</v>
      </c>
      <c r="G40" s="66">
        <f t="shared" si="0"/>
        <v>50000</v>
      </c>
      <c r="H40" s="66">
        <f t="shared" si="5"/>
        <v>350000</v>
      </c>
      <c r="I40" s="185">
        <v>50000</v>
      </c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9"/>
      <c r="W40" s="189"/>
      <c r="X40" s="190"/>
      <c r="Y40" s="94">
        <v>2420301144</v>
      </c>
      <c r="Z40" s="143" t="s">
        <v>414</v>
      </c>
    </row>
    <row r="41" spans="1:26" s="144" customFormat="1" ht="54" customHeight="1">
      <c r="A41" s="252">
        <f t="shared" si="4"/>
        <v>36</v>
      </c>
      <c r="B41" s="154" t="s">
        <v>363</v>
      </c>
      <c r="C41" s="182" t="s">
        <v>33</v>
      </c>
      <c r="D41" s="182" t="s">
        <v>20</v>
      </c>
      <c r="E41" s="154" t="s">
        <v>21</v>
      </c>
      <c r="F41" s="183">
        <v>180000</v>
      </c>
      <c r="G41" s="183">
        <f t="shared" si="0"/>
        <v>180000</v>
      </c>
      <c r="H41" s="183"/>
      <c r="I41" s="183">
        <v>180000</v>
      </c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9"/>
      <c r="W41" s="189"/>
      <c r="X41" s="190"/>
      <c r="Y41" s="143" t="s">
        <v>472</v>
      </c>
      <c r="Z41" s="143" t="s">
        <v>415</v>
      </c>
    </row>
    <row r="42" spans="1:26" s="14" customFormat="1" ht="45">
      <c r="A42" s="120">
        <f t="shared" si="4"/>
        <v>37</v>
      </c>
      <c r="B42" s="69" t="s">
        <v>164</v>
      </c>
      <c r="C42" s="67" t="s">
        <v>19</v>
      </c>
      <c r="D42" s="67" t="s">
        <v>20</v>
      </c>
      <c r="E42" s="69" t="s">
        <v>21</v>
      </c>
      <c r="F42" s="66">
        <v>200000</v>
      </c>
      <c r="G42" s="66">
        <v>160000</v>
      </c>
      <c r="H42" s="66">
        <f t="shared" si="5"/>
        <v>40000</v>
      </c>
      <c r="I42" s="66"/>
      <c r="J42" s="66"/>
      <c r="K42" s="66"/>
      <c r="L42" s="66"/>
      <c r="M42" s="66"/>
      <c r="N42" s="66"/>
      <c r="O42" s="110"/>
      <c r="P42" s="110"/>
      <c r="Q42" s="110"/>
      <c r="R42" s="66">
        <v>160000</v>
      </c>
      <c r="S42" s="105"/>
      <c r="T42" s="105"/>
      <c r="U42" s="105"/>
      <c r="V42" s="66"/>
      <c r="W42" s="188"/>
      <c r="X42" s="110"/>
      <c r="Y42" s="94" t="s">
        <v>473</v>
      </c>
      <c r="Z42" s="94" t="s">
        <v>172</v>
      </c>
    </row>
    <row r="43" spans="1:26" s="256" customFormat="1" ht="45">
      <c r="A43" s="252">
        <f t="shared" si="4"/>
        <v>38</v>
      </c>
      <c r="B43" s="154" t="s">
        <v>454</v>
      </c>
      <c r="C43" s="182" t="s">
        <v>19</v>
      </c>
      <c r="D43" s="182" t="s">
        <v>20</v>
      </c>
      <c r="E43" s="154" t="s">
        <v>21</v>
      </c>
      <c r="F43" s="183">
        <v>160000</v>
      </c>
      <c r="G43" s="183">
        <f t="shared" si="0"/>
        <v>120000</v>
      </c>
      <c r="H43" s="183">
        <f t="shared" si="5"/>
        <v>40000</v>
      </c>
      <c r="I43" s="183">
        <v>50000</v>
      </c>
      <c r="J43" s="183"/>
      <c r="K43" s="183"/>
      <c r="L43" s="183"/>
      <c r="M43" s="183"/>
      <c r="N43" s="183"/>
      <c r="O43" s="253"/>
      <c r="P43" s="253"/>
      <c r="Q43" s="253"/>
      <c r="R43" s="183">
        <v>70000</v>
      </c>
      <c r="S43" s="254"/>
      <c r="T43" s="254"/>
      <c r="U43" s="254"/>
      <c r="V43" s="183"/>
      <c r="W43" s="255"/>
      <c r="X43" s="253"/>
      <c r="Y43" s="143" t="s">
        <v>474</v>
      </c>
      <c r="Z43" s="143" t="s">
        <v>453</v>
      </c>
    </row>
    <row r="44" spans="1:26" s="14" customFormat="1" ht="30">
      <c r="A44" s="340">
        <f t="shared" si="4"/>
        <v>39</v>
      </c>
      <c r="B44" s="343" t="s">
        <v>416</v>
      </c>
      <c r="C44" s="342" t="s">
        <v>35</v>
      </c>
      <c r="D44" s="342" t="s">
        <v>20</v>
      </c>
      <c r="E44" s="343" t="s">
        <v>21</v>
      </c>
      <c r="F44" s="345">
        <v>300000</v>
      </c>
      <c r="G44" s="345">
        <v>250000</v>
      </c>
      <c r="H44" s="345">
        <f t="shared" si="5"/>
        <v>50000</v>
      </c>
      <c r="I44" s="345">
        <v>80000</v>
      </c>
      <c r="J44" s="345"/>
      <c r="K44" s="345">
        <v>50000</v>
      </c>
      <c r="L44" s="345"/>
      <c r="M44" s="345"/>
      <c r="N44" s="345"/>
      <c r="O44" s="355"/>
      <c r="P44" s="355"/>
      <c r="Q44" s="355"/>
      <c r="R44" s="345">
        <v>120000</v>
      </c>
      <c r="S44" s="354"/>
      <c r="T44" s="354"/>
      <c r="U44" s="354"/>
      <c r="V44" s="345"/>
      <c r="W44" s="377"/>
      <c r="X44" s="355"/>
      <c r="Y44" s="350" t="s">
        <v>475</v>
      </c>
      <c r="Z44" s="350" t="s">
        <v>417</v>
      </c>
    </row>
    <row r="45" spans="1:26" s="256" customFormat="1" ht="45">
      <c r="A45" s="252">
        <f t="shared" si="4"/>
        <v>40</v>
      </c>
      <c r="B45" s="154" t="s">
        <v>398</v>
      </c>
      <c r="C45" s="182" t="s">
        <v>19</v>
      </c>
      <c r="D45" s="182" t="s">
        <v>20</v>
      </c>
      <c r="E45" s="154" t="s">
        <v>21</v>
      </c>
      <c r="F45" s="183">
        <v>200000</v>
      </c>
      <c r="G45" s="183">
        <f t="shared" si="0"/>
        <v>150000</v>
      </c>
      <c r="H45" s="183">
        <f t="shared" si="5"/>
        <v>50000</v>
      </c>
      <c r="I45" s="183">
        <v>150000</v>
      </c>
      <c r="J45" s="183"/>
      <c r="K45" s="183"/>
      <c r="L45" s="183"/>
      <c r="M45" s="183"/>
      <c r="N45" s="183"/>
      <c r="O45" s="253"/>
      <c r="P45" s="253"/>
      <c r="Q45" s="253"/>
      <c r="R45" s="183"/>
      <c r="S45" s="254"/>
      <c r="T45" s="254"/>
      <c r="U45" s="254"/>
      <c r="V45" s="183"/>
      <c r="W45" s="255"/>
      <c r="X45" s="253"/>
      <c r="Y45" s="143" t="s">
        <v>476</v>
      </c>
      <c r="Z45" s="143" t="s">
        <v>418</v>
      </c>
    </row>
    <row r="46" spans="1:26" s="14" customFormat="1" ht="45">
      <c r="A46" s="120">
        <f t="shared" si="4"/>
        <v>41</v>
      </c>
      <c r="B46" s="154" t="s">
        <v>401</v>
      </c>
      <c r="C46" s="67" t="s">
        <v>33</v>
      </c>
      <c r="D46" s="67" t="s">
        <v>20</v>
      </c>
      <c r="E46" s="69" t="s">
        <v>21</v>
      </c>
      <c r="F46" s="66">
        <v>100000</v>
      </c>
      <c r="G46" s="66">
        <f t="shared" si="0"/>
        <v>100000</v>
      </c>
      <c r="H46" s="66"/>
      <c r="I46" s="66"/>
      <c r="J46" s="66"/>
      <c r="K46" s="66"/>
      <c r="L46" s="66"/>
      <c r="M46" s="66"/>
      <c r="N46" s="66"/>
      <c r="O46" s="110"/>
      <c r="P46" s="110"/>
      <c r="Q46" s="110"/>
      <c r="R46" s="66">
        <v>100000</v>
      </c>
      <c r="S46" s="105"/>
      <c r="T46" s="105"/>
      <c r="U46" s="105"/>
      <c r="V46" s="66"/>
      <c r="W46" s="188"/>
      <c r="X46" s="110"/>
      <c r="Y46" s="143" t="s">
        <v>477</v>
      </c>
      <c r="Z46" s="143" t="s">
        <v>419</v>
      </c>
    </row>
    <row r="47" spans="1:26" s="14" customFormat="1" ht="45">
      <c r="A47" s="120">
        <f t="shared" si="4"/>
        <v>42</v>
      </c>
      <c r="B47" s="69" t="s">
        <v>400</v>
      </c>
      <c r="C47" s="67" t="s">
        <v>33</v>
      </c>
      <c r="D47" s="67" t="s">
        <v>20</v>
      </c>
      <c r="E47" s="69" t="s">
        <v>21</v>
      </c>
      <c r="F47" s="66">
        <v>100000</v>
      </c>
      <c r="G47" s="66">
        <f t="shared" si="0"/>
        <v>100000</v>
      </c>
      <c r="H47" s="66"/>
      <c r="I47" s="66">
        <v>100000</v>
      </c>
      <c r="J47" s="66"/>
      <c r="K47" s="66"/>
      <c r="L47" s="66"/>
      <c r="M47" s="66"/>
      <c r="N47" s="66"/>
      <c r="O47" s="110"/>
      <c r="P47" s="110"/>
      <c r="Q47" s="110"/>
      <c r="R47" s="66"/>
      <c r="S47" s="105"/>
      <c r="T47" s="105"/>
      <c r="U47" s="105"/>
      <c r="V47" s="66"/>
      <c r="W47" s="188"/>
      <c r="X47" s="110"/>
      <c r="Y47" s="143" t="s">
        <v>478</v>
      </c>
      <c r="Z47" s="143" t="s">
        <v>420</v>
      </c>
    </row>
    <row r="48" spans="1:26" s="14" customFormat="1" ht="45">
      <c r="A48" s="340">
        <f t="shared" si="4"/>
        <v>43</v>
      </c>
      <c r="B48" s="343" t="s">
        <v>364</v>
      </c>
      <c r="C48" s="342" t="s">
        <v>19</v>
      </c>
      <c r="D48" s="342" t="s">
        <v>20</v>
      </c>
      <c r="E48" s="343" t="s">
        <v>21</v>
      </c>
      <c r="F48" s="345">
        <v>150000</v>
      </c>
      <c r="G48" s="345">
        <v>120000</v>
      </c>
      <c r="H48" s="345">
        <f t="shared" si="5"/>
        <v>30000</v>
      </c>
      <c r="I48" s="345">
        <v>50000</v>
      </c>
      <c r="J48" s="345"/>
      <c r="K48" s="345">
        <v>70000</v>
      </c>
      <c r="L48" s="345"/>
      <c r="M48" s="345"/>
      <c r="N48" s="345"/>
      <c r="O48" s="345"/>
      <c r="P48" s="345"/>
      <c r="Q48" s="345"/>
      <c r="R48" s="345"/>
      <c r="S48" s="354"/>
      <c r="T48" s="354"/>
      <c r="U48" s="354"/>
      <c r="V48" s="354"/>
      <c r="W48" s="356"/>
      <c r="X48" s="357"/>
      <c r="Y48" s="350" t="s">
        <v>479</v>
      </c>
      <c r="Z48" s="350" t="s">
        <v>421</v>
      </c>
    </row>
    <row r="49" spans="1:29" s="14" customFormat="1" ht="30">
      <c r="A49" s="340"/>
      <c r="B49" s="343" t="s">
        <v>638</v>
      </c>
      <c r="C49" s="342" t="s">
        <v>19</v>
      </c>
      <c r="D49" s="342" t="s">
        <v>20</v>
      </c>
      <c r="E49" s="343" t="s">
        <v>21</v>
      </c>
      <c r="F49" s="345">
        <v>200000</v>
      </c>
      <c r="G49" s="345">
        <v>150000</v>
      </c>
      <c r="H49" s="345"/>
      <c r="I49" s="345"/>
      <c r="J49" s="345"/>
      <c r="K49" s="345">
        <v>150000</v>
      </c>
      <c r="L49" s="345"/>
      <c r="M49" s="345"/>
      <c r="N49" s="345"/>
      <c r="O49" s="345"/>
      <c r="P49" s="345"/>
      <c r="Q49" s="345"/>
      <c r="R49" s="345"/>
      <c r="S49" s="354"/>
      <c r="T49" s="354"/>
      <c r="U49" s="354"/>
      <c r="V49" s="354"/>
      <c r="W49" s="356"/>
      <c r="X49" s="357"/>
      <c r="Y49" s="350"/>
      <c r="Z49" s="350"/>
    </row>
    <row r="50" spans="1:29" s="14" customFormat="1" ht="45">
      <c r="A50" s="340"/>
      <c r="B50" s="343" t="s">
        <v>633</v>
      </c>
      <c r="C50" s="342" t="s">
        <v>19</v>
      </c>
      <c r="D50" s="342" t="s">
        <v>20</v>
      </c>
      <c r="E50" s="343" t="s">
        <v>21</v>
      </c>
      <c r="F50" s="345">
        <v>74000</v>
      </c>
      <c r="G50" s="345">
        <v>74000</v>
      </c>
      <c r="H50" s="345"/>
      <c r="I50" s="345"/>
      <c r="J50" s="345"/>
      <c r="K50" s="345">
        <v>74000</v>
      </c>
      <c r="L50" s="345"/>
      <c r="M50" s="345"/>
      <c r="N50" s="345"/>
      <c r="O50" s="345"/>
      <c r="P50" s="345"/>
      <c r="Q50" s="345"/>
      <c r="R50" s="345"/>
      <c r="S50" s="354"/>
      <c r="T50" s="354"/>
      <c r="U50" s="354"/>
      <c r="V50" s="354"/>
      <c r="W50" s="356"/>
      <c r="X50" s="357"/>
      <c r="Y50" s="350"/>
      <c r="Z50" s="350"/>
    </row>
    <row r="51" spans="1:29" ht="30">
      <c r="A51" s="120">
        <f>A48+1</f>
        <v>44</v>
      </c>
      <c r="B51" s="69" t="s">
        <v>373</v>
      </c>
      <c r="C51" s="67" t="s">
        <v>191</v>
      </c>
      <c r="D51" s="67" t="s">
        <v>20</v>
      </c>
      <c r="E51" s="69" t="s">
        <v>21</v>
      </c>
      <c r="F51" s="66">
        <v>300000</v>
      </c>
      <c r="G51" s="66">
        <f t="shared" si="0"/>
        <v>90000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>
        <v>90000</v>
      </c>
      <c r="T51" s="66"/>
      <c r="U51" s="66"/>
      <c r="V51" s="111"/>
      <c r="W51" s="111"/>
      <c r="X51" s="113"/>
      <c r="Y51" s="94" t="s">
        <v>480</v>
      </c>
      <c r="Z51" s="94" t="s">
        <v>422</v>
      </c>
      <c r="AA51" s="153"/>
    </row>
    <row r="52" spans="1:29" ht="54" customHeight="1">
      <c r="A52" s="120">
        <f t="shared" si="4"/>
        <v>45</v>
      </c>
      <c r="B52" s="69" t="s">
        <v>365</v>
      </c>
      <c r="C52" s="67" t="s">
        <v>33</v>
      </c>
      <c r="D52" s="67" t="s">
        <v>20</v>
      </c>
      <c r="E52" s="69" t="s">
        <v>21</v>
      </c>
      <c r="F52" s="66">
        <v>250000</v>
      </c>
      <c r="G52" s="66">
        <f t="shared" si="0"/>
        <v>250000</v>
      </c>
      <c r="H52" s="66"/>
      <c r="I52" s="66">
        <v>250000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111"/>
      <c r="W52" s="111"/>
      <c r="X52" s="113"/>
      <c r="Y52" s="94" t="s">
        <v>481</v>
      </c>
      <c r="Z52" s="94" t="s">
        <v>423</v>
      </c>
    </row>
    <row r="53" spans="1:29" ht="60">
      <c r="A53" s="120">
        <f t="shared" si="4"/>
        <v>46</v>
      </c>
      <c r="B53" s="69" t="s">
        <v>366</v>
      </c>
      <c r="C53" s="67" t="s">
        <v>33</v>
      </c>
      <c r="D53" s="67" t="s">
        <v>20</v>
      </c>
      <c r="E53" s="69" t="s">
        <v>21</v>
      </c>
      <c r="F53" s="66">
        <v>250000</v>
      </c>
      <c r="G53" s="66">
        <f t="shared" si="0"/>
        <v>250000</v>
      </c>
      <c r="H53" s="66"/>
      <c r="I53" s="66">
        <v>185000</v>
      </c>
      <c r="J53" s="66"/>
      <c r="K53" s="66"/>
      <c r="L53" s="66"/>
      <c r="M53" s="66"/>
      <c r="N53" s="66"/>
      <c r="O53" s="66"/>
      <c r="P53" s="66"/>
      <c r="Q53" s="66"/>
      <c r="R53" s="66">
        <v>65000</v>
      </c>
      <c r="S53" s="66"/>
      <c r="T53" s="66"/>
      <c r="U53" s="66"/>
      <c r="V53" s="111"/>
      <c r="W53" s="111"/>
      <c r="X53" s="113"/>
      <c r="Y53" s="94" t="s">
        <v>482</v>
      </c>
      <c r="Z53" s="94" t="s">
        <v>424</v>
      </c>
      <c r="AA53" s="184"/>
    </row>
    <row r="54" spans="1:29" ht="47.25" customHeight="1">
      <c r="A54" s="120">
        <f t="shared" si="4"/>
        <v>47</v>
      </c>
      <c r="B54" s="69" t="s">
        <v>367</v>
      </c>
      <c r="C54" s="67" t="s">
        <v>19</v>
      </c>
      <c r="D54" s="67" t="s">
        <v>20</v>
      </c>
      <c r="E54" s="69" t="s">
        <v>21</v>
      </c>
      <c r="F54" s="247">
        <v>250000</v>
      </c>
      <c r="G54" s="66">
        <f t="shared" si="0"/>
        <v>250000</v>
      </c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247">
        <v>250000</v>
      </c>
      <c r="T54" s="72"/>
      <c r="U54" s="72"/>
      <c r="V54" s="111"/>
      <c r="W54" s="111"/>
      <c r="X54" s="113"/>
      <c r="Y54" s="94" t="s">
        <v>483</v>
      </c>
      <c r="Z54" s="94" t="s">
        <v>425</v>
      </c>
    </row>
    <row r="55" spans="1:29" s="144" customFormat="1" ht="45.75" customHeight="1">
      <c r="A55" s="252">
        <f t="shared" si="4"/>
        <v>48</v>
      </c>
      <c r="B55" s="154" t="s">
        <v>432</v>
      </c>
      <c r="C55" s="182" t="s">
        <v>19</v>
      </c>
      <c r="D55" s="182" t="s">
        <v>20</v>
      </c>
      <c r="E55" s="154" t="s">
        <v>21</v>
      </c>
      <c r="F55" s="261">
        <v>100000</v>
      </c>
      <c r="G55" s="183">
        <f t="shared" si="0"/>
        <v>100000</v>
      </c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261">
        <v>100000</v>
      </c>
      <c r="T55" s="185"/>
      <c r="U55" s="185"/>
      <c r="V55" s="189"/>
      <c r="W55" s="189"/>
      <c r="X55" s="190"/>
      <c r="Y55" s="143" t="s">
        <v>484</v>
      </c>
      <c r="Z55" s="143" t="s">
        <v>426</v>
      </c>
    </row>
    <row r="56" spans="1:29" ht="30">
      <c r="A56" s="120">
        <f t="shared" si="4"/>
        <v>49</v>
      </c>
      <c r="B56" s="69" t="s">
        <v>368</v>
      </c>
      <c r="C56" s="67" t="s">
        <v>19</v>
      </c>
      <c r="D56" s="67" t="s">
        <v>20</v>
      </c>
      <c r="E56" s="69" t="s">
        <v>21</v>
      </c>
      <c r="F56" s="66">
        <v>80000</v>
      </c>
      <c r="G56" s="66">
        <f t="shared" si="0"/>
        <v>80000</v>
      </c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247">
        <v>80000</v>
      </c>
      <c r="T56" s="66"/>
      <c r="U56" s="66"/>
      <c r="V56" s="111"/>
      <c r="W56" s="111"/>
      <c r="X56" s="113"/>
      <c r="Y56" s="94" t="s">
        <v>485</v>
      </c>
      <c r="Z56" s="94" t="s">
        <v>427</v>
      </c>
    </row>
    <row r="57" spans="1:29" ht="50.25" customHeight="1">
      <c r="A57" s="120">
        <f t="shared" si="4"/>
        <v>50</v>
      </c>
      <c r="B57" s="69" t="s">
        <v>36</v>
      </c>
      <c r="C57" s="67" t="s">
        <v>19</v>
      </c>
      <c r="D57" s="67" t="s">
        <v>20</v>
      </c>
      <c r="E57" s="69" t="s">
        <v>21</v>
      </c>
      <c r="F57" s="66">
        <v>50000</v>
      </c>
      <c r="G57" s="66">
        <v>50000</v>
      </c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>
        <v>50000</v>
      </c>
      <c r="T57" s="66"/>
      <c r="U57" s="66"/>
      <c r="V57" s="111"/>
      <c r="W57" s="111"/>
      <c r="X57" s="113"/>
      <c r="Y57" s="94" t="s">
        <v>486</v>
      </c>
      <c r="Z57" s="94" t="s">
        <v>131</v>
      </c>
    </row>
    <row r="58" spans="1:29" s="144" customFormat="1" ht="50.25" customHeight="1">
      <c r="A58" s="252">
        <f t="shared" si="4"/>
        <v>51</v>
      </c>
      <c r="B58" s="262" t="s">
        <v>394</v>
      </c>
      <c r="C58" s="182" t="s">
        <v>19</v>
      </c>
      <c r="D58" s="182" t="s">
        <v>20</v>
      </c>
      <c r="E58" s="154" t="s">
        <v>21</v>
      </c>
      <c r="F58" s="183">
        <v>150000</v>
      </c>
      <c r="G58" s="183">
        <f t="shared" si="0"/>
        <v>150000</v>
      </c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>
        <v>150000</v>
      </c>
      <c r="T58" s="183"/>
      <c r="U58" s="183"/>
      <c r="V58" s="189"/>
      <c r="W58" s="189"/>
      <c r="X58" s="190"/>
      <c r="Y58" s="143" t="s">
        <v>487</v>
      </c>
      <c r="Z58" s="143" t="s">
        <v>428</v>
      </c>
    </row>
    <row r="59" spans="1:29" ht="45.65" customHeight="1">
      <c r="A59" s="120">
        <f t="shared" si="4"/>
        <v>52</v>
      </c>
      <c r="B59" s="69" t="s">
        <v>369</v>
      </c>
      <c r="C59" s="67" t="s">
        <v>19</v>
      </c>
      <c r="D59" s="67" t="s">
        <v>20</v>
      </c>
      <c r="E59" s="69" t="s">
        <v>21</v>
      </c>
      <c r="F59" s="66">
        <v>55000</v>
      </c>
      <c r="G59" s="66">
        <f t="shared" si="0"/>
        <v>55000</v>
      </c>
      <c r="H59" s="66"/>
      <c r="I59" s="66">
        <v>55000</v>
      </c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8"/>
      <c r="U59" s="68"/>
      <c r="V59" s="111"/>
      <c r="W59" s="111"/>
      <c r="X59" s="113"/>
      <c r="Y59" s="94" t="s">
        <v>488</v>
      </c>
      <c r="Z59" s="94" t="s">
        <v>429</v>
      </c>
    </row>
    <row r="60" spans="1:29" ht="46.5" customHeight="1">
      <c r="A60" s="120">
        <f t="shared" si="4"/>
        <v>53</v>
      </c>
      <c r="B60" s="69" t="s">
        <v>370</v>
      </c>
      <c r="C60" s="67" t="s">
        <v>19</v>
      </c>
      <c r="D60" s="67" t="s">
        <v>20</v>
      </c>
      <c r="E60" s="69" t="s">
        <v>21</v>
      </c>
      <c r="F60" s="66">
        <v>30000</v>
      </c>
      <c r="G60" s="66">
        <f t="shared" si="0"/>
        <v>30000</v>
      </c>
      <c r="H60" s="66"/>
      <c r="I60" s="66">
        <v>30000</v>
      </c>
      <c r="J60" s="66"/>
      <c r="K60" s="66"/>
      <c r="L60" s="66"/>
      <c r="M60" s="66"/>
      <c r="N60" s="66"/>
      <c r="O60" s="66"/>
      <c r="P60" s="66"/>
      <c r="Q60" s="66"/>
      <c r="R60" s="66"/>
      <c r="S60" s="68"/>
      <c r="T60" s="68"/>
      <c r="U60" s="68"/>
      <c r="V60" s="111"/>
      <c r="W60" s="111"/>
      <c r="X60" s="113"/>
      <c r="Y60" s="94" t="s">
        <v>489</v>
      </c>
      <c r="Z60" s="94" t="s">
        <v>430</v>
      </c>
    </row>
    <row r="61" spans="1:29" ht="30">
      <c r="A61" s="120">
        <f t="shared" si="4"/>
        <v>54</v>
      </c>
      <c r="B61" s="69" t="s">
        <v>371</v>
      </c>
      <c r="C61" s="67" t="s">
        <v>19</v>
      </c>
      <c r="D61" s="67" t="s">
        <v>20</v>
      </c>
      <c r="E61" s="69" t="s">
        <v>21</v>
      </c>
      <c r="F61" s="66">
        <v>70000</v>
      </c>
      <c r="G61" s="66">
        <f t="shared" si="0"/>
        <v>5000</v>
      </c>
      <c r="H61" s="66"/>
      <c r="I61" s="66">
        <v>5000</v>
      </c>
      <c r="J61" s="66"/>
      <c r="K61" s="66"/>
      <c r="L61" s="66"/>
      <c r="M61" s="66"/>
      <c r="N61" s="66"/>
      <c r="O61" s="66"/>
      <c r="P61" s="66"/>
      <c r="Q61" s="66"/>
      <c r="R61" s="66"/>
      <c r="S61" s="68"/>
      <c r="T61" s="68"/>
      <c r="U61" s="68"/>
      <c r="V61" s="111"/>
      <c r="W61" s="111"/>
      <c r="X61" s="113"/>
      <c r="Y61" s="94" t="s">
        <v>490</v>
      </c>
      <c r="Z61" s="94" t="s">
        <v>431</v>
      </c>
    </row>
    <row r="62" spans="1:29" s="144" customFormat="1" ht="30">
      <c r="A62" s="252">
        <f t="shared" si="4"/>
        <v>55</v>
      </c>
      <c r="B62" s="257" t="s">
        <v>433</v>
      </c>
      <c r="C62" s="182" t="s">
        <v>31</v>
      </c>
      <c r="D62" s="182" t="s">
        <v>20</v>
      </c>
      <c r="E62" s="154" t="s">
        <v>21</v>
      </c>
      <c r="F62" s="183">
        <v>55060</v>
      </c>
      <c r="G62" s="183">
        <f t="shared" si="0"/>
        <v>55060</v>
      </c>
      <c r="H62" s="183"/>
      <c r="I62" s="183">
        <v>55060</v>
      </c>
      <c r="J62" s="183"/>
      <c r="K62" s="183"/>
      <c r="L62" s="183"/>
      <c r="M62" s="183"/>
      <c r="N62" s="183"/>
      <c r="O62" s="183"/>
      <c r="P62" s="183"/>
      <c r="Q62" s="183"/>
      <c r="R62" s="185"/>
      <c r="S62" s="258"/>
      <c r="T62" s="258"/>
      <c r="U62" s="258"/>
      <c r="V62" s="189"/>
      <c r="W62" s="189"/>
      <c r="X62" s="190"/>
      <c r="Y62" s="143" t="s">
        <v>491</v>
      </c>
      <c r="Z62" s="143" t="s">
        <v>455</v>
      </c>
      <c r="AA62" s="259"/>
      <c r="AB62" s="259"/>
      <c r="AC62" s="259"/>
    </row>
    <row r="63" spans="1:29" s="26" customFormat="1" ht="50.25" customHeight="1">
      <c r="A63" s="120">
        <f t="shared" si="4"/>
        <v>56</v>
      </c>
      <c r="B63" s="69" t="s">
        <v>37</v>
      </c>
      <c r="C63" s="67" t="s">
        <v>31</v>
      </c>
      <c r="D63" s="67" t="s">
        <v>20</v>
      </c>
      <c r="E63" s="69" t="s">
        <v>21</v>
      </c>
      <c r="F63" s="66">
        <v>183200</v>
      </c>
      <c r="G63" s="66">
        <f t="shared" si="0"/>
        <v>183200</v>
      </c>
      <c r="H63" s="66"/>
      <c r="I63" s="66"/>
      <c r="J63" s="66"/>
      <c r="K63" s="66">
        <v>123200</v>
      </c>
      <c r="L63" s="66"/>
      <c r="M63" s="66"/>
      <c r="N63" s="66"/>
      <c r="O63" s="66"/>
      <c r="P63" s="66"/>
      <c r="Q63" s="66"/>
      <c r="R63" s="66">
        <v>60000</v>
      </c>
      <c r="S63" s="66"/>
      <c r="T63" s="66"/>
      <c r="U63" s="66"/>
      <c r="V63" s="111"/>
      <c r="W63" s="111"/>
      <c r="X63" s="113"/>
      <c r="Y63" s="94" t="s">
        <v>492</v>
      </c>
      <c r="Z63" s="94" t="s">
        <v>446</v>
      </c>
    </row>
    <row r="64" spans="1:29" ht="17.5">
      <c r="A64" s="391" t="s">
        <v>39</v>
      </c>
      <c r="B64" s="391"/>
      <c r="C64" s="391"/>
      <c r="D64" s="391"/>
      <c r="E64" s="391"/>
      <c r="F64" s="100">
        <f>SUM(F6:F63)</f>
        <v>47668852.649999999</v>
      </c>
      <c r="G64" s="100">
        <f t="shared" ref="G64:V64" si="6">SUM(G6:G63)</f>
        <v>7469625.6699999999</v>
      </c>
      <c r="H64" s="100">
        <f t="shared" si="6"/>
        <v>2979059.37</v>
      </c>
      <c r="I64" s="100">
        <f t="shared" si="6"/>
        <v>1770060</v>
      </c>
      <c r="J64" s="100">
        <f t="shared" si="6"/>
        <v>439300</v>
      </c>
      <c r="K64" s="100">
        <f t="shared" si="6"/>
        <v>575381.1</v>
      </c>
      <c r="L64" s="100">
        <f t="shared" si="6"/>
        <v>161759.53</v>
      </c>
      <c r="M64" s="100">
        <f t="shared" si="6"/>
        <v>0</v>
      </c>
      <c r="N64" s="100">
        <f t="shared" si="6"/>
        <v>0</v>
      </c>
      <c r="O64" s="100">
        <f t="shared" si="6"/>
        <v>0</v>
      </c>
      <c r="P64" s="100">
        <f t="shared" si="6"/>
        <v>1000500</v>
      </c>
      <c r="Q64" s="100">
        <f t="shared" si="6"/>
        <v>0</v>
      </c>
      <c r="R64" s="100">
        <f t="shared" si="6"/>
        <v>1221700</v>
      </c>
      <c r="S64" s="100">
        <f t="shared" si="6"/>
        <v>720000</v>
      </c>
      <c r="T64" s="100">
        <f t="shared" si="6"/>
        <v>900</v>
      </c>
      <c r="U64" s="100">
        <f t="shared" si="6"/>
        <v>0</v>
      </c>
      <c r="V64" s="100">
        <f t="shared" si="6"/>
        <v>1580025.04</v>
      </c>
      <c r="W64" s="100"/>
      <c r="X64" s="95"/>
      <c r="Y64" s="95"/>
      <c r="AA64" s="153"/>
    </row>
    <row r="65" spans="1:28">
      <c r="A65" s="120"/>
      <c r="B65" s="69"/>
      <c r="C65" s="67"/>
      <c r="D65" s="67"/>
      <c r="E65" s="69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111"/>
      <c r="W65" s="111"/>
      <c r="X65" s="111"/>
      <c r="Y65" s="94"/>
      <c r="AA65" s="153"/>
    </row>
    <row r="66" spans="1:28" ht="18" customHeight="1">
      <c r="A66" s="394" t="s">
        <v>40</v>
      </c>
      <c r="B66" s="395"/>
      <c r="C66" s="395"/>
      <c r="D66" s="395"/>
      <c r="E66" s="395"/>
      <c r="F66" s="395"/>
      <c r="G66" s="395"/>
      <c r="H66" s="395"/>
      <c r="I66" s="395"/>
      <c r="J66" s="395"/>
      <c r="K66" s="395"/>
      <c r="L66" s="395"/>
      <c r="M66" s="395"/>
      <c r="N66" s="395"/>
      <c r="O66" s="395"/>
      <c r="P66" s="395"/>
      <c r="Q66" s="395"/>
      <c r="R66" s="395"/>
      <c r="S66" s="395"/>
      <c r="T66" s="395"/>
      <c r="U66" s="395"/>
      <c r="V66" s="395"/>
      <c r="W66" s="395"/>
      <c r="X66" s="395"/>
      <c r="Y66" s="396"/>
      <c r="AA66" s="153"/>
    </row>
    <row r="67" spans="1:28" s="14" customFormat="1" ht="30">
      <c r="A67" s="120">
        <v>1</v>
      </c>
      <c r="B67" s="69" t="s">
        <v>201</v>
      </c>
      <c r="C67" s="67" t="s">
        <v>19</v>
      </c>
      <c r="D67" s="67" t="s">
        <v>20</v>
      </c>
      <c r="E67" s="69" t="s">
        <v>21</v>
      </c>
      <c r="F67" s="66">
        <v>15976560.35</v>
      </c>
      <c r="G67" s="66">
        <f t="shared" ref="F67:G130" si="7">SUM(I67:V67)</f>
        <v>7000000</v>
      </c>
      <c r="H67" s="66"/>
      <c r="I67" s="66"/>
      <c r="J67" s="66"/>
      <c r="K67" s="66"/>
      <c r="L67" s="66"/>
      <c r="M67" s="66"/>
      <c r="N67" s="66"/>
      <c r="O67" s="110"/>
      <c r="P67" s="66">
        <v>7000000</v>
      </c>
      <c r="Q67" s="110"/>
      <c r="R67" s="66"/>
      <c r="S67" s="105"/>
      <c r="T67" s="105"/>
      <c r="U67" s="105"/>
      <c r="V67" s="66"/>
      <c r="W67" s="111"/>
      <c r="X67" s="66"/>
      <c r="Y67" s="94" t="s">
        <v>493</v>
      </c>
      <c r="Z67" s="94" t="s">
        <v>323</v>
      </c>
      <c r="AA67" s="153"/>
    </row>
    <row r="68" spans="1:28" s="14" customFormat="1" ht="30">
      <c r="A68" s="120">
        <f t="shared" ref="A68:A131" si="8">A67+1</f>
        <v>2</v>
      </c>
      <c r="B68" s="69" t="s">
        <v>22</v>
      </c>
      <c r="C68" s="67" t="s">
        <v>19</v>
      </c>
      <c r="D68" s="67" t="s">
        <v>20</v>
      </c>
      <c r="E68" s="69" t="s">
        <v>21</v>
      </c>
      <c r="F68" s="66">
        <f t="shared" si="7"/>
        <v>962100</v>
      </c>
      <c r="G68" s="66">
        <f t="shared" si="7"/>
        <v>962100</v>
      </c>
      <c r="H68" s="66"/>
      <c r="I68" s="66"/>
      <c r="J68" s="66"/>
      <c r="K68" s="66"/>
      <c r="L68" s="66"/>
      <c r="M68" s="66"/>
      <c r="N68" s="66"/>
      <c r="O68" s="66"/>
      <c r="P68" s="66">
        <v>962100</v>
      </c>
      <c r="Q68" s="66"/>
      <c r="R68" s="105"/>
      <c r="S68" s="105"/>
      <c r="T68" s="105"/>
      <c r="U68" s="105"/>
      <c r="V68" s="105"/>
      <c r="W68" s="105"/>
      <c r="X68" s="133"/>
      <c r="Y68" s="94" t="s">
        <v>494</v>
      </c>
      <c r="Z68" s="94" t="s">
        <v>227</v>
      </c>
    </row>
    <row r="69" spans="1:28" s="14" customFormat="1" ht="60">
      <c r="A69" s="120">
        <f t="shared" si="8"/>
        <v>3</v>
      </c>
      <c r="B69" s="69" t="s">
        <v>297</v>
      </c>
      <c r="C69" s="67" t="s">
        <v>19</v>
      </c>
      <c r="D69" s="67" t="s">
        <v>20</v>
      </c>
      <c r="E69" s="69" t="s">
        <v>21</v>
      </c>
      <c r="F69" s="72">
        <v>1580000</v>
      </c>
      <c r="G69" s="66">
        <f t="shared" si="7"/>
        <v>800000</v>
      </c>
      <c r="H69" s="159"/>
      <c r="I69" s="159"/>
      <c r="J69" s="159"/>
      <c r="K69" s="159"/>
      <c r="L69" s="159"/>
      <c r="M69" s="159"/>
      <c r="N69" s="159"/>
      <c r="O69" s="159"/>
      <c r="P69" s="66">
        <v>800000</v>
      </c>
      <c r="Q69" s="159"/>
      <c r="R69" s="159"/>
      <c r="S69" s="159"/>
      <c r="T69" s="159"/>
      <c r="U69" s="159"/>
      <c r="V69" s="159"/>
      <c r="W69" s="159"/>
      <c r="X69" s="159"/>
      <c r="Y69" s="94" t="s">
        <v>495</v>
      </c>
      <c r="Z69" s="94" t="s">
        <v>434</v>
      </c>
    </row>
    <row r="70" spans="1:28" s="14" customFormat="1" ht="30">
      <c r="A70" s="120">
        <f t="shared" si="8"/>
        <v>4</v>
      </c>
      <c r="B70" s="69" t="s">
        <v>300</v>
      </c>
      <c r="C70" s="67" t="s">
        <v>19</v>
      </c>
      <c r="D70" s="67" t="s">
        <v>20</v>
      </c>
      <c r="E70" s="69" t="s">
        <v>21</v>
      </c>
      <c r="F70" s="72">
        <v>550000</v>
      </c>
      <c r="G70" s="66">
        <f t="shared" si="7"/>
        <v>466500</v>
      </c>
      <c r="H70" s="159"/>
      <c r="I70" s="159"/>
      <c r="J70" s="159"/>
      <c r="K70" s="159"/>
      <c r="L70" s="159"/>
      <c r="M70" s="159"/>
      <c r="N70" s="159"/>
      <c r="O70" s="159"/>
      <c r="P70" s="66">
        <v>466500</v>
      </c>
      <c r="Q70" s="159"/>
      <c r="R70" s="159"/>
      <c r="S70" s="159"/>
      <c r="T70" s="159"/>
      <c r="U70" s="159"/>
      <c r="V70" s="159"/>
      <c r="W70" s="159"/>
      <c r="X70" s="159"/>
      <c r="Y70" s="94" t="s">
        <v>496</v>
      </c>
      <c r="Z70" s="94" t="s">
        <v>435</v>
      </c>
    </row>
    <row r="71" spans="1:28" s="14" customFormat="1" ht="51" customHeight="1">
      <c r="A71" s="120">
        <f t="shared" si="8"/>
        <v>5</v>
      </c>
      <c r="B71" s="64" t="s">
        <v>337</v>
      </c>
      <c r="C71" s="67" t="s">
        <v>19</v>
      </c>
      <c r="D71" s="67" t="s">
        <v>20</v>
      </c>
      <c r="E71" s="69" t="s">
        <v>21</v>
      </c>
      <c r="F71" s="66">
        <v>1321000</v>
      </c>
      <c r="G71" s="66">
        <f>SUM(I71:V71)</f>
        <v>1321000</v>
      </c>
      <c r="H71" s="66"/>
      <c r="I71" s="66"/>
      <c r="J71" s="66"/>
      <c r="K71" s="66"/>
      <c r="L71" s="66"/>
      <c r="M71" s="66"/>
      <c r="N71" s="66"/>
      <c r="O71" s="66"/>
      <c r="Q71" s="66"/>
      <c r="R71" s="66"/>
      <c r="S71" s="134"/>
      <c r="T71" s="105"/>
      <c r="U71" s="66"/>
      <c r="V71" s="66">
        <v>1321000</v>
      </c>
      <c r="W71" s="193" t="s">
        <v>338</v>
      </c>
      <c r="X71" s="136"/>
      <c r="Y71" s="94" t="s">
        <v>497</v>
      </c>
      <c r="Z71" s="94" t="s">
        <v>436</v>
      </c>
    </row>
    <row r="72" spans="1:28" s="14" customFormat="1" ht="100">
      <c r="A72" s="120">
        <f t="shared" si="8"/>
        <v>6</v>
      </c>
      <c r="B72" s="112" t="s">
        <v>339</v>
      </c>
      <c r="C72" s="67" t="s">
        <v>19</v>
      </c>
      <c r="D72" s="67" t="s">
        <v>20</v>
      </c>
      <c r="E72" s="69" t="s">
        <v>21</v>
      </c>
      <c r="F72" s="66">
        <v>5000000</v>
      </c>
      <c r="G72" s="66">
        <f t="shared" si="7"/>
        <v>2000000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134"/>
      <c r="T72" s="105"/>
      <c r="U72" s="66"/>
      <c r="V72" s="66">
        <v>2000000</v>
      </c>
      <c r="W72" s="193" t="s">
        <v>349</v>
      </c>
      <c r="X72" s="230"/>
      <c r="Y72" s="94" t="s">
        <v>498</v>
      </c>
      <c r="Z72" s="94" t="s">
        <v>437</v>
      </c>
    </row>
    <row r="73" spans="1:28" s="14" customFormat="1" ht="100">
      <c r="A73" s="120">
        <f t="shared" si="8"/>
        <v>7</v>
      </c>
      <c r="B73" s="112" t="s">
        <v>340</v>
      </c>
      <c r="C73" s="67" t="s">
        <v>19</v>
      </c>
      <c r="D73" s="67" t="s">
        <v>20</v>
      </c>
      <c r="E73" s="69" t="s">
        <v>21</v>
      </c>
      <c r="F73" s="66">
        <v>5000000</v>
      </c>
      <c r="G73" s="66">
        <f t="shared" si="7"/>
        <v>2000000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134"/>
      <c r="T73" s="105"/>
      <c r="U73" s="66"/>
      <c r="V73" s="66">
        <v>2000000</v>
      </c>
      <c r="W73" s="193" t="s">
        <v>349</v>
      </c>
      <c r="X73" s="136"/>
      <c r="Y73" s="94" t="s">
        <v>499</v>
      </c>
      <c r="Z73" s="94" t="s">
        <v>438</v>
      </c>
    </row>
    <row r="74" spans="1:28" s="14" customFormat="1" ht="100">
      <c r="A74" s="120">
        <f t="shared" si="8"/>
        <v>8</v>
      </c>
      <c r="B74" s="112" t="s">
        <v>341</v>
      </c>
      <c r="C74" s="67" t="s">
        <v>19</v>
      </c>
      <c r="D74" s="67" t="s">
        <v>20</v>
      </c>
      <c r="E74" s="69" t="s">
        <v>21</v>
      </c>
      <c r="F74" s="66">
        <v>150000</v>
      </c>
      <c r="G74" s="66">
        <f t="shared" si="7"/>
        <v>150000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134"/>
      <c r="T74" s="105"/>
      <c r="U74" s="66"/>
      <c r="V74" s="66">
        <v>150000</v>
      </c>
      <c r="W74" s="193" t="s">
        <v>349</v>
      </c>
      <c r="X74" s="136"/>
      <c r="Y74" s="94" t="s">
        <v>500</v>
      </c>
      <c r="Z74" s="94" t="s">
        <v>439</v>
      </c>
    </row>
    <row r="75" spans="1:28" s="14" customFormat="1" ht="100">
      <c r="A75" s="120">
        <f t="shared" si="8"/>
        <v>9</v>
      </c>
      <c r="B75" s="112" t="s">
        <v>342</v>
      </c>
      <c r="C75" s="67" t="s">
        <v>19</v>
      </c>
      <c r="D75" s="67" t="s">
        <v>20</v>
      </c>
      <c r="E75" s="69" t="s">
        <v>21</v>
      </c>
      <c r="F75" s="66">
        <v>50000</v>
      </c>
      <c r="G75" s="66">
        <f t="shared" si="7"/>
        <v>50000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134"/>
      <c r="T75" s="105"/>
      <c r="U75" s="66"/>
      <c r="V75" s="66">
        <v>50000</v>
      </c>
      <c r="W75" s="193" t="s">
        <v>349</v>
      </c>
      <c r="X75" s="136"/>
      <c r="Y75" s="94" t="s">
        <v>501</v>
      </c>
      <c r="Z75" s="94" t="s">
        <v>440</v>
      </c>
    </row>
    <row r="76" spans="1:28" s="14" customFormat="1" ht="75">
      <c r="A76" s="120">
        <f t="shared" si="8"/>
        <v>10</v>
      </c>
      <c r="B76" s="64" t="s">
        <v>278</v>
      </c>
      <c r="C76" s="67" t="s">
        <v>19</v>
      </c>
      <c r="D76" s="67" t="s">
        <v>20</v>
      </c>
      <c r="E76" s="69" t="s">
        <v>21</v>
      </c>
      <c r="F76" s="66">
        <v>250000</v>
      </c>
      <c r="G76" s="66">
        <f t="shared" si="7"/>
        <v>250000</v>
      </c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105"/>
      <c r="T76" s="105"/>
      <c r="U76" s="105"/>
      <c r="V76" s="66">
        <v>250000</v>
      </c>
      <c r="W76" s="193" t="s">
        <v>207</v>
      </c>
      <c r="X76" s="158"/>
      <c r="Y76" s="94" t="s">
        <v>502</v>
      </c>
      <c r="Z76" s="94" t="s">
        <v>309</v>
      </c>
      <c r="AB76" s="327"/>
    </row>
    <row r="77" spans="1:28" s="14" customFormat="1" ht="70.5" customHeight="1">
      <c r="A77" s="340">
        <f t="shared" si="8"/>
        <v>11</v>
      </c>
      <c r="B77" s="343" t="s">
        <v>279</v>
      </c>
      <c r="C77" s="342" t="s">
        <v>19</v>
      </c>
      <c r="D77" s="342" t="s">
        <v>20</v>
      </c>
      <c r="E77" s="343" t="s">
        <v>21</v>
      </c>
      <c r="F77" s="345">
        <f t="shared" si="7"/>
        <v>64717</v>
      </c>
      <c r="G77" s="345">
        <f t="shared" si="7"/>
        <v>64717</v>
      </c>
      <c r="H77" s="345"/>
      <c r="I77" s="345"/>
      <c r="J77" s="355"/>
      <c r="K77" s="345"/>
      <c r="L77" s="345">
        <v>64717</v>
      </c>
      <c r="M77" s="345"/>
      <c r="N77" s="345"/>
      <c r="O77" s="345"/>
      <c r="P77" s="345"/>
      <c r="Q77" s="345"/>
      <c r="R77" s="345"/>
      <c r="S77" s="354"/>
      <c r="T77" s="354"/>
      <c r="U77" s="354"/>
      <c r="V77" s="345"/>
      <c r="W77" s="356"/>
      <c r="X77" s="357"/>
      <c r="Y77" s="350" t="s">
        <v>503</v>
      </c>
      <c r="Z77" s="350" t="s">
        <v>347</v>
      </c>
    </row>
    <row r="78" spans="1:28" s="14" customFormat="1" ht="70.5" customHeight="1">
      <c r="A78" s="340">
        <f t="shared" si="8"/>
        <v>12</v>
      </c>
      <c r="B78" s="343" t="s">
        <v>280</v>
      </c>
      <c r="C78" s="342" t="s">
        <v>19</v>
      </c>
      <c r="D78" s="342" t="s">
        <v>20</v>
      </c>
      <c r="E78" s="343" t="s">
        <v>21</v>
      </c>
      <c r="F78" s="345">
        <v>155500.57999999999</v>
      </c>
      <c r="G78" s="345">
        <f t="shared" si="7"/>
        <v>93776</v>
      </c>
      <c r="H78" s="345"/>
      <c r="I78" s="355"/>
      <c r="J78" s="355"/>
      <c r="K78" s="345">
        <v>0</v>
      </c>
      <c r="L78" s="345">
        <v>93776</v>
      </c>
      <c r="M78" s="345"/>
      <c r="N78" s="345"/>
      <c r="O78" s="345"/>
      <c r="P78" s="345"/>
      <c r="Q78" s="345"/>
      <c r="R78" s="345"/>
      <c r="S78" s="354"/>
      <c r="T78" s="354"/>
      <c r="U78" s="354"/>
      <c r="V78" s="345"/>
      <c r="W78" s="356"/>
      <c r="X78" s="357"/>
      <c r="Y78" s="350" t="s">
        <v>504</v>
      </c>
      <c r="Z78" s="350" t="s">
        <v>348</v>
      </c>
    </row>
    <row r="79" spans="1:28" ht="48.65" customHeight="1">
      <c r="A79" s="120">
        <f t="shared" si="8"/>
        <v>13</v>
      </c>
      <c r="B79" s="69" t="s">
        <v>281</v>
      </c>
      <c r="C79" s="67" t="s">
        <v>19</v>
      </c>
      <c r="D79" s="67" t="s">
        <v>20</v>
      </c>
      <c r="E79" s="69" t="s">
        <v>21</v>
      </c>
      <c r="F79" s="66">
        <v>239000</v>
      </c>
      <c r="G79" s="66">
        <f t="shared" si="7"/>
        <v>239000</v>
      </c>
      <c r="H79" s="66"/>
      <c r="I79" s="76"/>
      <c r="J79" s="66"/>
      <c r="K79" s="66"/>
      <c r="L79" s="66"/>
      <c r="M79" s="66"/>
      <c r="N79" s="66"/>
      <c r="O79" s="66"/>
      <c r="P79" s="66"/>
      <c r="Q79" s="66"/>
      <c r="R79" s="66">
        <v>239000</v>
      </c>
      <c r="S79" s="66"/>
      <c r="T79" s="66"/>
      <c r="U79" s="66"/>
      <c r="V79" s="111"/>
      <c r="W79" s="111"/>
      <c r="X79" s="113"/>
      <c r="Y79" s="94" t="s">
        <v>505</v>
      </c>
      <c r="Z79" s="94" t="s">
        <v>311</v>
      </c>
    </row>
    <row r="80" spans="1:28" s="144" customFormat="1" ht="30">
      <c r="A80" s="252">
        <f t="shared" si="8"/>
        <v>14</v>
      </c>
      <c r="B80" s="69" t="s">
        <v>282</v>
      </c>
      <c r="C80" s="182" t="s">
        <v>19</v>
      </c>
      <c r="D80" s="182" t="s">
        <v>20</v>
      </c>
      <c r="E80" s="154" t="s">
        <v>21</v>
      </c>
      <c r="F80" s="183">
        <v>274000</v>
      </c>
      <c r="G80" s="183">
        <f t="shared" si="7"/>
        <v>274000</v>
      </c>
      <c r="H80" s="183"/>
      <c r="I80" s="263"/>
      <c r="J80" s="183"/>
      <c r="K80" s="183">
        <v>50000</v>
      </c>
      <c r="L80" s="183"/>
      <c r="M80" s="183"/>
      <c r="N80" s="183"/>
      <c r="O80" s="183"/>
      <c r="P80" s="183"/>
      <c r="Q80" s="183"/>
      <c r="R80" s="183">
        <v>224000</v>
      </c>
      <c r="S80" s="183"/>
      <c r="T80" s="183"/>
      <c r="U80" s="183"/>
      <c r="V80" s="189"/>
      <c r="W80" s="189"/>
      <c r="X80" s="190"/>
      <c r="Y80" s="143" t="s">
        <v>506</v>
      </c>
      <c r="Z80" s="143" t="s">
        <v>312</v>
      </c>
    </row>
    <row r="81" spans="1:28" ht="57.75" customHeight="1">
      <c r="A81" s="120">
        <f t="shared" si="8"/>
        <v>15</v>
      </c>
      <c r="B81" s="69" t="s">
        <v>283</v>
      </c>
      <c r="C81" s="67" t="s">
        <v>19</v>
      </c>
      <c r="D81" s="67" t="s">
        <v>20</v>
      </c>
      <c r="E81" s="69" t="s">
        <v>21</v>
      </c>
      <c r="F81" s="66">
        <v>180000</v>
      </c>
      <c r="G81" s="66">
        <f t="shared" si="7"/>
        <v>180000</v>
      </c>
      <c r="H81" s="66"/>
      <c r="I81" s="76"/>
      <c r="J81" s="66"/>
      <c r="K81" s="66">
        <v>180000</v>
      </c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111"/>
      <c r="W81" s="111"/>
      <c r="X81" s="113"/>
      <c r="Y81" s="94" t="s">
        <v>507</v>
      </c>
      <c r="Z81" s="94" t="s">
        <v>313</v>
      </c>
    </row>
    <row r="82" spans="1:28" ht="30">
      <c r="A82" s="120">
        <f t="shared" si="8"/>
        <v>16</v>
      </c>
      <c r="B82" s="69" t="s">
        <v>284</v>
      </c>
      <c r="C82" s="67" t="s">
        <v>19</v>
      </c>
      <c r="D82" s="67" t="s">
        <v>20</v>
      </c>
      <c r="E82" s="69" t="s">
        <v>21</v>
      </c>
      <c r="F82" s="66">
        <v>204100</v>
      </c>
      <c r="G82" s="66">
        <f t="shared" si="7"/>
        <v>204100</v>
      </c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>
        <v>204100</v>
      </c>
      <c r="S82" s="66"/>
      <c r="T82" s="66"/>
      <c r="U82" s="66"/>
      <c r="V82" s="68"/>
      <c r="W82" s="111"/>
      <c r="X82" s="113"/>
      <c r="Y82" s="94" t="s">
        <v>508</v>
      </c>
      <c r="Z82" s="94" t="s">
        <v>314</v>
      </c>
    </row>
    <row r="83" spans="1:28" ht="60">
      <c r="A83" s="120">
        <f t="shared" si="8"/>
        <v>17</v>
      </c>
      <c r="B83" s="69" t="s">
        <v>285</v>
      </c>
      <c r="C83" s="67" t="s">
        <v>19</v>
      </c>
      <c r="D83" s="67" t="s">
        <v>20</v>
      </c>
      <c r="E83" s="69" t="s">
        <v>21</v>
      </c>
      <c r="F83" s="72">
        <v>267121</v>
      </c>
      <c r="G83" s="66">
        <f t="shared" si="7"/>
        <v>267121</v>
      </c>
      <c r="H83" s="66"/>
      <c r="I83" s="72"/>
      <c r="J83" s="66"/>
      <c r="K83" s="72">
        <v>50000</v>
      </c>
      <c r="L83" s="66"/>
      <c r="M83" s="72"/>
      <c r="N83" s="66"/>
      <c r="O83" s="66"/>
      <c r="P83" s="66"/>
      <c r="Q83" s="66"/>
      <c r="R83" s="66">
        <v>217121</v>
      </c>
      <c r="S83" s="66"/>
      <c r="T83" s="66"/>
      <c r="U83" s="66"/>
      <c r="V83" s="111"/>
      <c r="W83" s="111"/>
      <c r="X83" s="113"/>
      <c r="Y83" s="94" t="s">
        <v>509</v>
      </c>
      <c r="Z83" s="94" t="s">
        <v>315</v>
      </c>
    </row>
    <row r="84" spans="1:28" ht="46.5" customHeight="1">
      <c r="A84" s="120">
        <f t="shared" si="8"/>
        <v>18</v>
      </c>
      <c r="B84" s="69" t="s">
        <v>286</v>
      </c>
      <c r="C84" s="67" t="s">
        <v>19</v>
      </c>
      <c r="D84" s="67" t="s">
        <v>20</v>
      </c>
      <c r="E84" s="69" t="s">
        <v>21</v>
      </c>
      <c r="F84" s="72">
        <v>287600</v>
      </c>
      <c r="G84" s="66">
        <f t="shared" si="7"/>
        <v>287600</v>
      </c>
      <c r="H84" s="66"/>
      <c r="I84" s="72"/>
      <c r="J84" s="66"/>
      <c r="K84" s="72">
        <v>50000</v>
      </c>
      <c r="L84" s="66"/>
      <c r="M84" s="66"/>
      <c r="N84" s="66"/>
      <c r="O84" s="66"/>
      <c r="P84" s="66"/>
      <c r="Q84" s="66"/>
      <c r="R84" s="66">
        <v>237600</v>
      </c>
      <c r="S84" s="66"/>
      <c r="T84" s="66"/>
      <c r="U84" s="66"/>
      <c r="V84" s="111"/>
      <c r="W84" s="111"/>
      <c r="X84" s="113"/>
      <c r="Y84" s="94" t="s">
        <v>510</v>
      </c>
      <c r="Z84" s="94" t="s">
        <v>332</v>
      </c>
    </row>
    <row r="85" spans="1:28" ht="54" customHeight="1">
      <c r="A85" s="340">
        <f t="shared" si="8"/>
        <v>19</v>
      </c>
      <c r="B85" s="343" t="s">
        <v>287</v>
      </c>
      <c r="C85" s="342" t="s">
        <v>33</v>
      </c>
      <c r="D85" s="342" t="s">
        <v>20</v>
      </c>
      <c r="E85" s="343" t="s">
        <v>21</v>
      </c>
      <c r="F85" s="345">
        <v>30290</v>
      </c>
      <c r="G85" s="345">
        <f t="shared" si="7"/>
        <v>30290</v>
      </c>
      <c r="H85" s="345"/>
      <c r="I85" s="345"/>
      <c r="J85" s="345"/>
      <c r="K85" s="345">
        <v>30290</v>
      </c>
      <c r="L85" s="345"/>
      <c r="M85" s="345"/>
      <c r="N85" s="345"/>
      <c r="O85" s="345"/>
      <c r="P85" s="345"/>
      <c r="Q85" s="345"/>
      <c r="R85" s="345"/>
      <c r="S85" s="345"/>
      <c r="T85" s="345"/>
      <c r="U85" s="345"/>
      <c r="V85" s="356"/>
      <c r="W85" s="356"/>
      <c r="X85" s="358"/>
      <c r="Y85" s="350" t="s">
        <v>511</v>
      </c>
      <c r="Z85" s="350" t="s">
        <v>316</v>
      </c>
    </row>
    <row r="86" spans="1:28" s="14" customFormat="1" ht="45">
      <c r="A86" s="120">
        <f t="shared" si="8"/>
        <v>20</v>
      </c>
      <c r="B86" s="69" t="s">
        <v>350</v>
      </c>
      <c r="C86" s="67" t="s">
        <v>19</v>
      </c>
      <c r="D86" s="67" t="s">
        <v>20</v>
      </c>
      <c r="E86" s="69" t="s">
        <v>21</v>
      </c>
      <c r="F86" s="66">
        <v>100000</v>
      </c>
      <c r="G86" s="66">
        <f t="shared" si="7"/>
        <v>80000</v>
      </c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>
        <v>80000</v>
      </c>
      <c r="S86" s="105"/>
      <c r="T86" s="105"/>
      <c r="U86" s="105"/>
      <c r="V86" s="105"/>
      <c r="W86" s="111"/>
      <c r="X86" s="158"/>
      <c r="Y86" s="94" t="s">
        <v>512</v>
      </c>
      <c r="Z86" s="94" t="s">
        <v>441</v>
      </c>
    </row>
    <row r="87" spans="1:28" ht="54" customHeight="1">
      <c r="A87" s="340">
        <f>A86+1</f>
        <v>21</v>
      </c>
      <c r="B87" s="343" t="s">
        <v>288</v>
      </c>
      <c r="C87" s="342" t="s">
        <v>33</v>
      </c>
      <c r="D87" s="342" t="s">
        <v>20</v>
      </c>
      <c r="E87" s="343" t="s">
        <v>21</v>
      </c>
      <c r="F87" s="345">
        <v>59266.37</v>
      </c>
      <c r="G87" s="345">
        <f t="shared" si="7"/>
        <v>59266.37</v>
      </c>
      <c r="H87" s="345"/>
      <c r="I87" s="346"/>
      <c r="J87" s="345"/>
      <c r="K87" s="345">
        <v>0</v>
      </c>
      <c r="L87" s="345"/>
      <c r="M87" s="345"/>
      <c r="N87" s="345"/>
      <c r="O87" s="345"/>
      <c r="P87" s="345"/>
      <c r="Q87" s="345"/>
      <c r="R87" s="345">
        <v>59266.37</v>
      </c>
      <c r="S87" s="345"/>
      <c r="T87" s="345"/>
      <c r="U87" s="345"/>
      <c r="V87" s="356"/>
      <c r="W87" s="356"/>
      <c r="X87" s="358"/>
      <c r="Y87" s="350" t="s">
        <v>513</v>
      </c>
      <c r="Z87" s="350" t="s">
        <v>317</v>
      </c>
    </row>
    <row r="88" spans="1:28" ht="60">
      <c r="A88" s="340">
        <f t="shared" si="8"/>
        <v>22</v>
      </c>
      <c r="B88" s="343" t="s">
        <v>289</v>
      </c>
      <c r="C88" s="342" t="s">
        <v>33</v>
      </c>
      <c r="D88" s="342" t="s">
        <v>20</v>
      </c>
      <c r="E88" s="343" t="s">
        <v>21</v>
      </c>
      <c r="F88" s="345">
        <v>109791</v>
      </c>
      <c r="G88" s="345">
        <f t="shared" si="7"/>
        <v>109791</v>
      </c>
      <c r="H88" s="345"/>
      <c r="I88" s="359"/>
      <c r="J88" s="345"/>
      <c r="K88" s="345">
        <v>109791</v>
      </c>
      <c r="L88" s="345"/>
      <c r="M88" s="345"/>
      <c r="N88" s="345"/>
      <c r="O88" s="345"/>
      <c r="P88" s="345"/>
      <c r="Q88" s="345"/>
      <c r="R88" s="345"/>
      <c r="S88" s="345"/>
      <c r="T88" s="345"/>
      <c r="U88" s="345"/>
      <c r="V88" s="356"/>
      <c r="W88" s="356"/>
      <c r="X88" s="358"/>
      <c r="Y88" s="350" t="s">
        <v>514</v>
      </c>
      <c r="Z88" s="350" t="s">
        <v>318</v>
      </c>
      <c r="AA88" s="184"/>
    </row>
    <row r="89" spans="1:28" ht="47.25" customHeight="1">
      <c r="A89" s="120">
        <f t="shared" si="8"/>
        <v>23</v>
      </c>
      <c r="B89" s="69" t="s">
        <v>290</v>
      </c>
      <c r="C89" s="67" t="s">
        <v>19</v>
      </c>
      <c r="D89" s="67" t="s">
        <v>20</v>
      </c>
      <c r="E89" s="69" t="s">
        <v>21</v>
      </c>
      <c r="F89" s="72">
        <v>102000</v>
      </c>
      <c r="G89" s="66">
        <f t="shared" si="7"/>
        <v>102000</v>
      </c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72">
        <v>102000</v>
      </c>
      <c r="T89" s="72"/>
      <c r="U89" s="72"/>
      <c r="V89" s="111"/>
      <c r="W89" s="111"/>
      <c r="X89" s="113"/>
      <c r="Y89" s="94" t="s">
        <v>515</v>
      </c>
      <c r="Z89" s="94" t="s">
        <v>319</v>
      </c>
      <c r="AA89" s="72"/>
    </row>
    <row r="90" spans="1:28" ht="45.75" customHeight="1">
      <c r="A90" s="120">
        <f t="shared" si="8"/>
        <v>24</v>
      </c>
      <c r="B90" s="69" t="s">
        <v>291</v>
      </c>
      <c r="C90" s="67" t="s">
        <v>19</v>
      </c>
      <c r="D90" s="67" t="s">
        <v>20</v>
      </c>
      <c r="E90" s="69" t="s">
        <v>21</v>
      </c>
      <c r="F90" s="72">
        <v>44000</v>
      </c>
      <c r="G90" s="66">
        <f t="shared" si="7"/>
        <v>44000</v>
      </c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72">
        <v>44000</v>
      </c>
      <c r="T90" s="72"/>
      <c r="U90" s="72"/>
      <c r="V90" s="111"/>
      <c r="W90" s="111"/>
      <c r="X90" s="113"/>
      <c r="Y90" s="94" t="s">
        <v>516</v>
      </c>
      <c r="Z90" s="94" t="s">
        <v>320</v>
      </c>
    </row>
    <row r="91" spans="1:28" ht="30">
      <c r="A91" s="120">
        <f t="shared" si="8"/>
        <v>25</v>
      </c>
      <c r="B91" s="69" t="s">
        <v>292</v>
      </c>
      <c r="C91" s="67" t="s">
        <v>19</v>
      </c>
      <c r="D91" s="67" t="s">
        <v>20</v>
      </c>
      <c r="E91" s="69" t="s">
        <v>21</v>
      </c>
      <c r="F91" s="66">
        <v>68973.600000000006</v>
      </c>
      <c r="G91" s="66">
        <f t="shared" si="7"/>
        <v>68973.600000000006</v>
      </c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>
        <v>68973.600000000006</v>
      </c>
      <c r="T91" s="66"/>
      <c r="U91" s="66"/>
      <c r="V91" s="111"/>
      <c r="W91" s="111"/>
      <c r="X91" s="113"/>
      <c r="Y91" s="94" t="s">
        <v>517</v>
      </c>
      <c r="Z91" s="94" t="s">
        <v>321</v>
      </c>
    </row>
    <row r="92" spans="1:28" ht="45.65" customHeight="1">
      <c r="A92" s="120">
        <f t="shared" si="8"/>
        <v>26</v>
      </c>
      <c r="B92" s="69" t="s">
        <v>293</v>
      </c>
      <c r="C92" s="67" t="s">
        <v>19</v>
      </c>
      <c r="D92" s="67" t="s">
        <v>20</v>
      </c>
      <c r="E92" s="69" t="s">
        <v>21</v>
      </c>
      <c r="F92" s="66">
        <v>35873.440000000002</v>
      </c>
      <c r="G92" s="66">
        <f t="shared" si="7"/>
        <v>35873.440000000002</v>
      </c>
      <c r="H92" s="66"/>
      <c r="I92" s="66"/>
      <c r="J92" s="66"/>
      <c r="K92" s="66">
        <v>35873.440000000002</v>
      </c>
      <c r="L92" s="66"/>
      <c r="M92" s="66"/>
      <c r="N92" s="66"/>
      <c r="O92" s="66"/>
      <c r="P92" s="66"/>
      <c r="Q92" s="66"/>
      <c r="R92" s="66"/>
      <c r="S92" s="66"/>
      <c r="T92" s="68"/>
      <c r="U92" s="68"/>
      <c r="V92" s="111"/>
      <c r="W92" s="111"/>
      <c r="X92" s="113"/>
      <c r="Y92" s="94" t="s">
        <v>518</v>
      </c>
      <c r="Z92" s="94" t="s">
        <v>322</v>
      </c>
    </row>
    <row r="93" spans="1:28" s="14" customFormat="1" ht="70.5" customHeight="1">
      <c r="A93" s="120">
        <f t="shared" si="8"/>
        <v>27</v>
      </c>
      <c r="B93" s="162" t="s">
        <v>277</v>
      </c>
      <c r="C93" s="67" t="s">
        <v>31</v>
      </c>
      <c r="D93" s="67" t="s">
        <v>20</v>
      </c>
      <c r="E93" s="69" t="s">
        <v>21</v>
      </c>
      <c r="F93" s="192">
        <v>300000</v>
      </c>
      <c r="G93" s="66">
        <f t="shared" si="7"/>
        <v>300000</v>
      </c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105"/>
      <c r="T93" s="105"/>
      <c r="U93" s="105"/>
      <c r="V93" s="192">
        <v>300000</v>
      </c>
      <c r="W93" s="193" t="s">
        <v>207</v>
      </c>
      <c r="X93" s="158"/>
      <c r="Y93" s="94" t="s">
        <v>519</v>
      </c>
      <c r="Z93" s="94" t="s">
        <v>324</v>
      </c>
    </row>
    <row r="94" spans="1:28" s="14" customFormat="1" ht="70.5" customHeight="1">
      <c r="A94" s="120">
        <f t="shared" si="8"/>
        <v>28</v>
      </c>
      <c r="B94" s="194" t="s">
        <v>271</v>
      </c>
      <c r="C94" s="67" t="s">
        <v>19</v>
      </c>
      <c r="D94" s="67" t="s">
        <v>20</v>
      </c>
      <c r="E94" s="69" t="s">
        <v>21</v>
      </c>
      <c r="F94" s="195">
        <v>4171595.53</v>
      </c>
      <c r="G94" s="66">
        <f t="shared" si="7"/>
        <v>4171595.53</v>
      </c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105"/>
      <c r="T94" s="105"/>
      <c r="U94" s="105"/>
      <c r="V94" s="195">
        <v>4171595.53</v>
      </c>
      <c r="W94" s="193" t="s">
        <v>207</v>
      </c>
      <c r="X94" s="158"/>
      <c r="Y94" s="94" t="s">
        <v>520</v>
      </c>
      <c r="Z94" s="94" t="s">
        <v>325</v>
      </c>
    </row>
    <row r="95" spans="1:28" s="14" customFormat="1" ht="70.5" customHeight="1">
      <c r="A95" s="120">
        <f t="shared" si="8"/>
        <v>29</v>
      </c>
      <c r="B95" s="194" t="s">
        <v>273</v>
      </c>
      <c r="C95" s="67" t="s">
        <v>19</v>
      </c>
      <c r="D95" s="67" t="s">
        <v>20</v>
      </c>
      <c r="E95" s="69" t="s">
        <v>21</v>
      </c>
      <c r="F95" s="195">
        <v>3029423.26</v>
      </c>
      <c r="G95" s="66">
        <f t="shared" si="7"/>
        <v>3029423.26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105"/>
      <c r="T95" s="105"/>
      <c r="U95" s="105"/>
      <c r="V95" s="195">
        <v>3029423.26</v>
      </c>
      <c r="W95" s="193" t="s">
        <v>207</v>
      </c>
      <c r="X95" s="158"/>
      <c r="Y95" s="94" t="s">
        <v>521</v>
      </c>
      <c r="Z95" s="94" t="s">
        <v>326</v>
      </c>
    </row>
    <row r="96" spans="1:28" s="14" customFormat="1" ht="70.5" customHeight="1">
      <c r="A96" s="340">
        <f t="shared" si="8"/>
        <v>30</v>
      </c>
      <c r="B96" s="360" t="s">
        <v>275</v>
      </c>
      <c r="C96" s="342" t="s">
        <v>206</v>
      </c>
      <c r="D96" s="342" t="s">
        <v>20</v>
      </c>
      <c r="E96" s="343" t="s">
        <v>21</v>
      </c>
      <c r="F96" s="361">
        <v>216545</v>
      </c>
      <c r="G96" s="345">
        <f t="shared" si="7"/>
        <v>216545</v>
      </c>
      <c r="H96" s="345"/>
      <c r="I96" s="345"/>
      <c r="J96" s="345"/>
      <c r="K96" s="345"/>
      <c r="L96" s="345"/>
      <c r="M96" s="345"/>
      <c r="N96" s="345"/>
      <c r="O96" s="345"/>
      <c r="P96" s="345"/>
      <c r="Q96" s="345"/>
      <c r="R96" s="345"/>
      <c r="S96" s="354"/>
      <c r="T96" s="354"/>
      <c r="U96" s="354"/>
      <c r="V96" s="361">
        <v>216545</v>
      </c>
      <c r="W96" s="348" t="s">
        <v>207</v>
      </c>
      <c r="X96" s="357"/>
      <c r="Y96" s="350" t="s">
        <v>632</v>
      </c>
      <c r="Z96" s="350" t="s">
        <v>328</v>
      </c>
      <c r="AB96" s="109"/>
    </row>
    <row r="97" spans="1:30" s="14" customFormat="1" ht="70.5" customHeight="1">
      <c r="A97" s="340">
        <f t="shared" si="8"/>
        <v>31</v>
      </c>
      <c r="B97" s="362" t="s">
        <v>334</v>
      </c>
      <c r="C97" s="342" t="s">
        <v>206</v>
      </c>
      <c r="D97" s="342" t="s">
        <v>20</v>
      </c>
      <c r="E97" s="343" t="s">
        <v>21</v>
      </c>
      <c r="F97" s="361">
        <v>37000</v>
      </c>
      <c r="G97" s="345">
        <f t="shared" si="7"/>
        <v>37000</v>
      </c>
      <c r="H97" s="345"/>
      <c r="I97" s="355"/>
      <c r="J97" s="345"/>
      <c r="K97" s="361">
        <v>37000</v>
      </c>
      <c r="L97" s="345"/>
      <c r="M97" s="345"/>
      <c r="N97" s="345"/>
      <c r="O97" s="345"/>
      <c r="P97" s="345"/>
      <c r="Q97" s="345"/>
      <c r="R97" s="345"/>
      <c r="S97" s="354"/>
      <c r="T97" s="354"/>
      <c r="U97" s="354"/>
      <c r="V97" s="361"/>
      <c r="W97" s="363"/>
      <c r="X97" s="357"/>
      <c r="Y97" s="350" t="s">
        <v>522</v>
      </c>
      <c r="Z97" s="350" t="s">
        <v>335</v>
      </c>
      <c r="AA97" s="191"/>
    </row>
    <row r="98" spans="1:30" ht="54" customHeight="1">
      <c r="A98" s="340">
        <f t="shared" si="8"/>
        <v>32</v>
      </c>
      <c r="B98" s="343" t="s">
        <v>208</v>
      </c>
      <c r="C98" s="342" t="s">
        <v>19</v>
      </c>
      <c r="D98" s="342" t="s">
        <v>20</v>
      </c>
      <c r="E98" s="343" t="s">
        <v>21</v>
      </c>
      <c r="F98" s="344">
        <v>265943</v>
      </c>
      <c r="G98" s="345">
        <f t="shared" si="7"/>
        <v>265943</v>
      </c>
      <c r="H98" s="345"/>
      <c r="I98" s="345"/>
      <c r="J98" s="345"/>
      <c r="K98" s="345"/>
      <c r="L98" s="345">
        <v>205020.95</v>
      </c>
      <c r="M98" s="345"/>
      <c r="N98" s="345">
        <v>60922.05</v>
      </c>
      <c r="O98" s="345"/>
      <c r="P98" s="345"/>
      <c r="Q98" s="345"/>
      <c r="R98" s="345"/>
      <c r="S98" s="345"/>
      <c r="T98" s="345"/>
      <c r="U98" s="345"/>
      <c r="V98" s="356"/>
      <c r="W98" s="356"/>
      <c r="X98" s="358"/>
      <c r="Y98" s="350" t="s">
        <v>523</v>
      </c>
      <c r="Z98" s="350" t="s">
        <v>230</v>
      </c>
      <c r="AA98" s="184"/>
      <c r="AB98" s="184"/>
      <c r="AC98" s="184"/>
      <c r="AD98" s="171"/>
    </row>
    <row r="99" spans="1:30" ht="45">
      <c r="A99" s="120">
        <f t="shared" si="8"/>
        <v>33</v>
      </c>
      <c r="B99" s="69" t="s">
        <v>209</v>
      </c>
      <c r="C99" s="67" t="s">
        <v>19</v>
      </c>
      <c r="D99" s="67" t="s">
        <v>20</v>
      </c>
      <c r="E99" s="69" t="s">
        <v>21</v>
      </c>
      <c r="F99" s="66">
        <v>310350</v>
      </c>
      <c r="G99" s="66">
        <f t="shared" si="7"/>
        <v>310350</v>
      </c>
      <c r="H99" s="72"/>
      <c r="I99" s="66"/>
      <c r="J99" s="66"/>
      <c r="K99" s="223">
        <v>260000</v>
      </c>
      <c r="L99" s="9"/>
      <c r="M99" s="66"/>
      <c r="N99" s="66"/>
      <c r="O99" s="66"/>
      <c r="P99" s="66"/>
      <c r="Q99" s="66"/>
      <c r="R99" s="66">
        <v>50350</v>
      </c>
      <c r="S99" s="66"/>
      <c r="T99" s="66"/>
      <c r="U99" s="66"/>
      <c r="V99" s="111"/>
      <c r="W99" s="111"/>
      <c r="X99" s="113"/>
      <c r="Y99" s="94" t="s">
        <v>524</v>
      </c>
      <c r="Z99" s="94" t="s">
        <v>231</v>
      </c>
      <c r="AA99" s="184"/>
    </row>
    <row r="100" spans="1:30" s="144" customFormat="1" ht="50.25" customHeight="1">
      <c r="A100" s="252">
        <f t="shared" si="8"/>
        <v>34</v>
      </c>
      <c r="B100" s="154" t="s">
        <v>32</v>
      </c>
      <c r="C100" s="182" t="s">
        <v>19</v>
      </c>
      <c r="D100" s="182" t="s">
        <v>20</v>
      </c>
      <c r="E100" s="154" t="s">
        <v>21</v>
      </c>
      <c r="F100" s="183">
        <v>34900</v>
      </c>
      <c r="G100" s="183">
        <f t="shared" si="7"/>
        <v>34900</v>
      </c>
      <c r="H100" s="183"/>
      <c r="I100" s="183"/>
      <c r="J100" s="183"/>
      <c r="K100" s="183"/>
      <c r="L100" s="183">
        <v>34900</v>
      </c>
      <c r="M100" s="183"/>
      <c r="N100" s="183"/>
      <c r="O100" s="183"/>
      <c r="P100" s="183"/>
      <c r="Q100" s="183"/>
      <c r="R100" s="183"/>
      <c r="S100" s="183"/>
      <c r="T100" s="183"/>
      <c r="U100" s="183"/>
      <c r="V100" s="189"/>
      <c r="W100" s="189"/>
      <c r="X100" s="190"/>
      <c r="Y100" s="143" t="s">
        <v>525</v>
      </c>
      <c r="Z100" s="143" t="s">
        <v>228</v>
      </c>
    </row>
    <row r="101" spans="1:30" ht="50.25" customHeight="1">
      <c r="A101" s="120">
        <f t="shared" si="8"/>
        <v>35</v>
      </c>
      <c r="B101" s="69" t="s">
        <v>210</v>
      </c>
      <c r="C101" s="67" t="s">
        <v>33</v>
      </c>
      <c r="D101" s="67" t="s">
        <v>20</v>
      </c>
      <c r="E101" s="69" t="s">
        <v>21</v>
      </c>
      <c r="F101" s="66">
        <v>146680</v>
      </c>
      <c r="G101" s="66">
        <f t="shared" si="7"/>
        <v>146680</v>
      </c>
      <c r="H101" s="66"/>
      <c r="I101" s="66"/>
      <c r="J101" s="66"/>
      <c r="K101" s="66"/>
      <c r="L101" s="66">
        <v>73000</v>
      </c>
      <c r="M101" s="66"/>
      <c r="N101" s="66">
        <v>65900</v>
      </c>
      <c r="O101" s="66"/>
      <c r="P101" s="66"/>
      <c r="Q101" s="66"/>
      <c r="R101" s="66">
        <v>7780</v>
      </c>
      <c r="S101" s="66"/>
      <c r="T101" s="66"/>
      <c r="U101" s="66"/>
      <c r="V101" s="111"/>
      <c r="W101" s="111"/>
      <c r="X101" s="113"/>
      <c r="Y101" s="143">
        <v>2420301054</v>
      </c>
      <c r="Z101" s="94" t="s">
        <v>232</v>
      </c>
      <c r="AA101" s="184"/>
    </row>
    <row r="102" spans="1:30" ht="48.65" customHeight="1">
      <c r="A102" s="120">
        <f t="shared" si="8"/>
        <v>36</v>
      </c>
      <c r="B102" s="69" t="s">
        <v>211</v>
      </c>
      <c r="C102" s="67" t="s">
        <v>19</v>
      </c>
      <c r="D102" s="67" t="s">
        <v>20</v>
      </c>
      <c r="E102" s="69" t="s">
        <v>21</v>
      </c>
      <c r="F102" s="224">
        <v>132200</v>
      </c>
      <c r="G102" s="66">
        <f t="shared" si="7"/>
        <v>132200</v>
      </c>
      <c r="H102" s="66"/>
      <c r="I102" s="76"/>
      <c r="J102" s="66"/>
      <c r="K102" s="224">
        <v>132200</v>
      </c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111"/>
      <c r="W102" s="111"/>
      <c r="X102" s="113"/>
      <c r="Y102" s="94" t="s">
        <v>526</v>
      </c>
      <c r="Z102" s="94" t="s">
        <v>233</v>
      </c>
      <c r="AA102" s="184"/>
    </row>
    <row r="103" spans="1:30" ht="30">
      <c r="A103" s="340">
        <f t="shared" si="8"/>
        <v>37</v>
      </c>
      <c r="B103" s="343" t="s">
        <v>212</v>
      </c>
      <c r="C103" s="342" t="s">
        <v>19</v>
      </c>
      <c r="D103" s="342" t="s">
        <v>20</v>
      </c>
      <c r="E103" s="343" t="s">
        <v>21</v>
      </c>
      <c r="F103" s="345">
        <v>98301</v>
      </c>
      <c r="G103" s="345">
        <f t="shared" si="7"/>
        <v>41131</v>
      </c>
      <c r="H103" s="345"/>
      <c r="I103" s="345"/>
      <c r="J103" s="345"/>
      <c r="K103" s="345">
        <v>41131</v>
      </c>
      <c r="L103" s="345"/>
      <c r="M103" s="345"/>
      <c r="N103" s="345"/>
      <c r="O103" s="345"/>
      <c r="P103" s="345"/>
      <c r="Q103" s="345"/>
      <c r="R103" s="345"/>
      <c r="S103" s="345"/>
      <c r="T103" s="345"/>
      <c r="U103" s="345"/>
      <c r="V103" s="356"/>
      <c r="W103" s="356"/>
      <c r="X103" s="358"/>
      <c r="Y103" s="350" t="s">
        <v>527</v>
      </c>
      <c r="Z103" s="350" t="s">
        <v>234</v>
      </c>
    </row>
    <row r="104" spans="1:30" ht="57.75" customHeight="1">
      <c r="A104" s="120">
        <f t="shared" si="8"/>
        <v>38</v>
      </c>
      <c r="B104" s="69" t="s">
        <v>213</v>
      </c>
      <c r="C104" s="67" t="s">
        <v>19</v>
      </c>
      <c r="D104" s="67" t="s">
        <v>20</v>
      </c>
      <c r="E104" s="69" t="s">
        <v>21</v>
      </c>
      <c r="F104" s="66">
        <v>72800</v>
      </c>
      <c r="G104" s="66">
        <f t="shared" si="7"/>
        <v>72800</v>
      </c>
      <c r="H104" s="66"/>
      <c r="I104" s="66"/>
      <c r="J104" s="66"/>
      <c r="K104" s="66">
        <v>72800</v>
      </c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111"/>
      <c r="W104" s="111"/>
      <c r="X104" s="113"/>
      <c r="Y104" s="94" t="s">
        <v>528</v>
      </c>
      <c r="Z104" s="94" t="s">
        <v>235</v>
      </c>
    </row>
    <row r="105" spans="1:30" ht="30">
      <c r="A105" s="340">
        <f t="shared" si="8"/>
        <v>39</v>
      </c>
      <c r="B105" s="343" t="s">
        <v>214</v>
      </c>
      <c r="C105" s="342" t="s">
        <v>19</v>
      </c>
      <c r="D105" s="342" t="s">
        <v>20</v>
      </c>
      <c r="E105" s="343" t="s">
        <v>21</v>
      </c>
      <c r="F105" s="345">
        <f t="shared" si="7"/>
        <v>9200</v>
      </c>
      <c r="G105" s="345">
        <f t="shared" si="7"/>
        <v>9200</v>
      </c>
      <c r="H105" s="345"/>
      <c r="I105" s="345"/>
      <c r="J105" s="345"/>
      <c r="K105" s="345"/>
      <c r="L105" s="345"/>
      <c r="M105" s="345"/>
      <c r="N105" s="345"/>
      <c r="O105" s="345"/>
      <c r="P105" s="345"/>
      <c r="Q105" s="345"/>
      <c r="R105" s="345">
        <v>9200</v>
      </c>
      <c r="S105" s="345"/>
      <c r="T105" s="345"/>
      <c r="U105" s="345"/>
      <c r="V105" s="347"/>
      <c r="W105" s="356"/>
      <c r="X105" s="358"/>
      <c r="Y105" s="350" t="s">
        <v>529</v>
      </c>
      <c r="Z105" s="350" t="s">
        <v>236</v>
      </c>
      <c r="AA105" s="66"/>
    </row>
    <row r="106" spans="1:30" ht="30">
      <c r="A106" s="340">
        <f t="shared" si="8"/>
        <v>40</v>
      </c>
      <c r="B106" s="343" t="s">
        <v>215</v>
      </c>
      <c r="C106" s="342" t="s">
        <v>19</v>
      </c>
      <c r="D106" s="342" t="s">
        <v>20</v>
      </c>
      <c r="E106" s="343" t="s">
        <v>21</v>
      </c>
      <c r="F106" s="345">
        <f t="shared" si="7"/>
        <v>5350</v>
      </c>
      <c r="G106" s="345">
        <f t="shared" si="7"/>
        <v>5350</v>
      </c>
      <c r="H106" s="344"/>
      <c r="I106" s="345"/>
      <c r="J106" s="345"/>
      <c r="K106" s="345"/>
      <c r="L106" s="345"/>
      <c r="M106" s="345"/>
      <c r="N106" s="345"/>
      <c r="O106" s="345"/>
      <c r="P106" s="345"/>
      <c r="Q106" s="345"/>
      <c r="R106" s="345">
        <v>5350</v>
      </c>
      <c r="S106" s="345"/>
      <c r="T106" s="345"/>
      <c r="U106" s="345"/>
      <c r="V106" s="345"/>
      <c r="W106" s="375"/>
      <c r="X106" s="376"/>
      <c r="Y106" s="350" t="s">
        <v>530</v>
      </c>
      <c r="Z106" s="350" t="s">
        <v>237</v>
      </c>
      <c r="AA106" s="66"/>
    </row>
    <row r="107" spans="1:30" ht="60">
      <c r="A107" s="120">
        <f t="shared" si="8"/>
        <v>41</v>
      </c>
      <c r="B107" s="69" t="s">
        <v>216</v>
      </c>
      <c r="C107" s="67" t="s">
        <v>19</v>
      </c>
      <c r="D107" s="67" t="s">
        <v>20</v>
      </c>
      <c r="E107" s="69" t="s">
        <v>21</v>
      </c>
      <c r="F107" s="72">
        <v>247112.23</v>
      </c>
      <c r="G107" s="66">
        <f t="shared" si="7"/>
        <v>247112.23</v>
      </c>
      <c r="H107" s="66"/>
      <c r="I107" s="76"/>
      <c r="J107" s="66"/>
      <c r="K107" s="72">
        <v>247112.23</v>
      </c>
      <c r="L107" s="66"/>
      <c r="M107" s="72"/>
      <c r="N107" s="66"/>
      <c r="O107" s="66"/>
      <c r="P107" s="66"/>
      <c r="Q107" s="66"/>
      <c r="R107" s="66"/>
      <c r="S107" s="66"/>
      <c r="T107" s="66"/>
      <c r="U107" s="66"/>
      <c r="V107" s="111"/>
      <c r="W107" s="111"/>
      <c r="X107" s="113"/>
      <c r="Y107" s="94" t="s">
        <v>531</v>
      </c>
      <c r="Z107" s="94" t="s">
        <v>238</v>
      </c>
    </row>
    <row r="108" spans="1:30" ht="46.5" customHeight="1">
      <c r="A108" s="120">
        <f t="shared" si="8"/>
        <v>42</v>
      </c>
      <c r="B108" s="69" t="s">
        <v>217</v>
      </c>
      <c r="C108" s="67" t="s">
        <v>19</v>
      </c>
      <c r="D108" s="67" t="s">
        <v>20</v>
      </c>
      <c r="E108" s="69" t="s">
        <v>21</v>
      </c>
      <c r="F108" s="66">
        <v>210000</v>
      </c>
      <c r="G108" s="66">
        <f t="shared" si="7"/>
        <v>184300</v>
      </c>
      <c r="H108" s="66"/>
      <c r="I108" s="66"/>
      <c r="J108" s="66"/>
      <c r="K108" s="66">
        <v>184300</v>
      </c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111"/>
      <c r="W108" s="111"/>
      <c r="X108" s="113"/>
      <c r="Y108" s="94" t="s">
        <v>532</v>
      </c>
      <c r="Z108" s="94" t="s">
        <v>239</v>
      </c>
    </row>
    <row r="109" spans="1:30" ht="45.65" customHeight="1">
      <c r="A109" s="340">
        <f t="shared" si="8"/>
        <v>43</v>
      </c>
      <c r="B109" s="343" t="s">
        <v>218</v>
      </c>
      <c r="C109" s="342" t="s">
        <v>19</v>
      </c>
      <c r="D109" s="342" t="s">
        <v>20</v>
      </c>
      <c r="E109" s="343" t="s">
        <v>21</v>
      </c>
      <c r="F109" s="345">
        <v>0</v>
      </c>
      <c r="G109" s="345">
        <f t="shared" si="7"/>
        <v>0</v>
      </c>
      <c r="H109" s="345"/>
      <c r="I109" s="344"/>
      <c r="J109" s="345"/>
      <c r="K109" s="345">
        <v>0</v>
      </c>
      <c r="L109" s="345"/>
      <c r="M109" s="345"/>
      <c r="N109" s="345"/>
      <c r="O109" s="345"/>
      <c r="P109" s="345"/>
      <c r="Q109" s="345"/>
      <c r="R109" s="345"/>
      <c r="S109" s="345"/>
      <c r="T109" s="347"/>
      <c r="U109" s="347"/>
      <c r="V109" s="356"/>
      <c r="W109" s="356"/>
      <c r="X109" s="358"/>
      <c r="Y109" s="350" t="s">
        <v>533</v>
      </c>
      <c r="Z109" s="350" t="s">
        <v>240</v>
      </c>
    </row>
    <row r="110" spans="1:30" ht="60">
      <c r="A110" s="120">
        <f t="shared" si="8"/>
        <v>44</v>
      </c>
      <c r="B110" s="112" t="s">
        <v>182</v>
      </c>
      <c r="C110" s="67" t="s">
        <v>19</v>
      </c>
      <c r="D110" s="67" t="s">
        <v>20</v>
      </c>
      <c r="E110" s="69" t="s">
        <v>21</v>
      </c>
      <c r="F110" s="66">
        <v>54500</v>
      </c>
      <c r="G110" s="66">
        <f t="shared" si="7"/>
        <v>54500</v>
      </c>
      <c r="H110" s="66"/>
      <c r="I110" s="66"/>
      <c r="J110" s="66"/>
      <c r="K110" s="66">
        <v>54500</v>
      </c>
      <c r="L110" s="66"/>
      <c r="M110" s="66"/>
      <c r="N110" s="66"/>
      <c r="O110" s="66"/>
      <c r="P110" s="66"/>
      <c r="Q110" s="66"/>
      <c r="R110" s="66"/>
      <c r="S110" s="68"/>
      <c r="T110" s="68"/>
      <c r="U110" s="68"/>
      <c r="V110" s="111"/>
      <c r="W110" s="111"/>
      <c r="X110" s="113"/>
      <c r="Y110" s="94" t="s">
        <v>534</v>
      </c>
      <c r="Z110" s="94" t="s">
        <v>229</v>
      </c>
      <c r="AA110" s="155"/>
    </row>
    <row r="111" spans="1:30" s="14" customFormat="1" ht="30">
      <c r="A111" s="120">
        <f t="shared" si="8"/>
        <v>45</v>
      </c>
      <c r="B111" s="112" t="s">
        <v>179</v>
      </c>
      <c r="C111" s="67" t="s">
        <v>19</v>
      </c>
      <c r="D111" s="67" t="s">
        <v>20</v>
      </c>
      <c r="E111" s="69" t="s">
        <v>21</v>
      </c>
      <c r="F111" s="66">
        <v>890824</v>
      </c>
      <c r="G111" s="66">
        <f t="shared" si="7"/>
        <v>890824</v>
      </c>
      <c r="H111" s="66"/>
      <c r="I111" s="66"/>
      <c r="J111" s="66"/>
      <c r="K111" s="66">
        <v>1824</v>
      </c>
      <c r="L111" s="66"/>
      <c r="M111" s="66"/>
      <c r="N111" s="66"/>
      <c r="O111" s="66"/>
      <c r="P111" s="66"/>
      <c r="Q111" s="66"/>
      <c r="R111" s="66">
        <v>554829.93000000005</v>
      </c>
      <c r="S111" s="134"/>
      <c r="T111" s="105"/>
      <c r="U111" s="66">
        <v>334170.07</v>
      </c>
      <c r="V111" s="105"/>
      <c r="W111" s="105"/>
      <c r="X111" s="136"/>
      <c r="Y111" s="94" t="s">
        <v>535</v>
      </c>
      <c r="Z111" s="94" t="s">
        <v>243</v>
      </c>
      <c r="AA111" s="155"/>
    </row>
    <row r="112" spans="1:30" ht="60">
      <c r="A112" s="120">
        <f t="shared" si="8"/>
        <v>46</v>
      </c>
      <c r="B112" s="69" t="s">
        <v>186</v>
      </c>
      <c r="C112" s="67" t="s">
        <v>19</v>
      </c>
      <c r="D112" s="67" t="s">
        <v>20</v>
      </c>
      <c r="E112" s="69" t="s">
        <v>21</v>
      </c>
      <c r="F112" s="66">
        <v>151423.23000000001</v>
      </c>
      <c r="G112" s="66">
        <f t="shared" si="7"/>
        <v>151423.23000000001</v>
      </c>
      <c r="H112" s="66"/>
      <c r="I112" s="72"/>
      <c r="J112" s="66"/>
      <c r="K112" s="66">
        <v>151423.23000000001</v>
      </c>
      <c r="L112" s="66"/>
      <c r="M112" s="72"/>
      <c r="N112" s="66"/>
      <c r="O112" s="66"/>
      <c r="P112" s="66"/>
      <c r="Q112" s="66"/>
      <c r="R112" s="66"/>
      <c r="S112" s="66"/>
      <c r="T112" s="66"/>
      <c r="U112" s="66"/>
      <c r="V112" s="111"/>
      <c r="W112" s="111"/>
      <c r="X112" s="113"/>
      <c r="Y112" s="94" t="s">
        <v>536</v>
      </c>
      <c r="Z112" s="94" t="s">
        <v>221</v>
      </c>
      <c r="AA112" s="153"/>
    </row>
    <row r="113" spans="1:29" ht="46.5" customHeight="1">
      <c r="A113" s="120">
        <f t="shared" si="8"/>
        <v>47</v>
      </c>
      <c r="B113" s="69" t="s">
        <v>187</v>
      </c>
      <c r="C113" s="67" t="s">
        <v>19</v>
      </c>
      <c r="D113" s="67" t="s">
        <v>20</v>
      </c>
      <c r="E113" s="69" t="s">
        <v>21</v>
      </c>
      <c r="F113" s="66">
        <v>217000</v>
      </c>
      <c r="G113" s="66">
        <f t="shared" si="7"/>
        <v>207200</v>
      </c>
      <c r="H113" s="66"/>
      <c r="I113" s="66"/>
      <c r="J113" s="66"/>
      <c r="K113" s="66">
        <v>207200</v>
      </c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111"/>
      <c r="W113" s="111"/>
      <c r="X113" s="113"/>
      <c r="Y113" s="94" t="s">
        <v>537</v>
      </c>
      <c r="Z113" s="94" t="s">
        <v>222</v>
      </c>
      <c r="AA113" s="153"/>
    </row>
    <row r="114" spans="1:29" ht="54" customHeight="1">
      <c r="A114" s="120">
        <f t="shared" si="8"/>
        <v>48</v>
      </c>
      <c r="B114" s="69" t="s">
        <v>188</v>
      </c>
      <c r="C114" s="67" t="s">
        <v>33</v>
      </c>
      <c r="D114" s="67" t="s">
        <v>20</v>
      </c>
      <c r="E114" s="69" t="s">
        <v>21</v>
      </c>
      <c r="F114" s="66">
        <v>37288</v>
      </c>
      <c r="G114" s="66">
        <f t="shared" si="7"/>
        <v>37288</v>
      </c>
      <c r="H114" s="66"/>
      <c r="I114" s="66"/>
      <c r="J114" s="66"/>
      <c r="K114" s="66">
        <v>37288</v>
      </c>
      <c r="L114" s="66"/>
      <c r="M114" s="72"/>
      <c r="N114" s="66"/>
      <c r="O114" s="66"/>
      <c r="P114" s="66"/>
      <c r="Q114" s="66"/>
      <c r="R114" s="66"/>
      <c r="S114" s="66"/>
      <c r="T114" s="66"/>
      <c r="U114" s="66"/>
      <c r="V114" s="111"/>
      <c r="W114" s="111"/>
      <c r="X114" s="113"/>
      <c r="Y114" s="94" t="s">
        <v>538</v>
      </c>
      <c r="Z114" s="94" t="s">
        <v>199</v>
      </c>
      <c r="AA114" s="153"/>
    </row>
    <row r="115" spans="1:29" ht="30">
      <c r="A115" s="120">
        <f t="shared" si="8"/>
        <v>49</v>
      </c>
      <c r="B115" s="69" t="s">
        <v>189</v>
      </c>
      <c r="C115" s="67" t="s">
        <v>19</v>
      </c>
      <c r="D115" s="67" t="s">
        <v>20</v>
      </c>
      <c r="E115" s="69" t="s">
        <v>21</v>
      </c>
      <c r="F115" s="66">
        <v>76062</v>
      </c>
      <c r="G115" s="66">
        <f t="shared" si="7"/>
        <v>76062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196">
        <v>76062</v>
      </c>
      <c r="T115" s="66"/>
      <c r="U115" s="66"/>
      <c r="V115" s="111"/>
      <c r="W115" s="111"/>
      <c r="X115" s="113"/>
      <c r="Y115" s="94" t="s">
        <v>539</v>
      </c>
      <c r="Z115" s="94" t="s">
        <v>244</v>
      </c>
      <c r="AA115" s="153"/>
    </row>
    <row r="116" spans="1:29" ht="45">
      <c r="A116" s="120">
        <f t="shared" si="8"/>
        <v>50</v>
      </c>
      <c r="B116" s="69" t="s">
        <v>196</v>
      </c>
      <c r="C116" s="67" t="s">
        <v>23</v>
      </c>
      <c r="D116" s="67" t="s">
        <v>20</v>
      </c>
      <c r="E116" s="69" t="s">
        <v>21</v>
      </c>
      <c r="F116" s="196">
        <v>200000</v>
      </c>
      <c r="G116" s="66">
        <f t="shared" si="7"/>
        <v>200000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196">
        <v>200000</v>
      </c>
      <c r="T116" s="66"/>
      <c r="U116" s="66"/>
      <c r="V116" s="111"/>
      <c r="W116" s="111"/>
      <c r="X116" s="113"/>
      <c r="Y116" s="94" t="s">
        <v>540</v>
      </c>
      <c r="Z116" s="94" t="s">
        <v>205</v>
      </c>
      <c r="AA116" s="153"/>
    </row>
    <row r="117" spans="1:29" ht="30">
      <c r="A117" s="120">
        <f t="shared" si="8"/>
        <v>51</v>
      </c>
      <c r="B117" s="69" t="s">
        <v>192</v>
      </c>
      <c r="C117" s="67" t="s">
        <v>191</v>
      </c>
      <c r="D117" s="67" t="s">
        <v>20</v>
      </c>
      <c r="E117" s="69" t="s">
        <v>21</v>
      </c>
      <c r="F117" s="66">
        <v>21303.200000000001</v>
      </c>
      <c r="G117" s="66">
        <f t="shared" si="7"/>
        <v>21303.200000000001</v>
      </c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>
        <v>21303.200000000001</v>
      </c>
      <c r="T117" s="66"/>
      <c r="U117" s="66"/>
      <c r="V117" s="111"/>
      <c r="W117" s="111"/>
      <c r="X117" s="113"/>
      <c r="Y117" s="94" t="s">
        <v>541</v>
      </c>
      <c r="Z117" s="94" t="s">
        <v>245</v>
      </c>
      <c r="AA117" s="153"/>
    </row>
    <row r="118" spans="1:29" ht="46.5" customHeight="1">
      <c r="A118" s="120">
        <f t="shared" si="8"/>
        <v>52</v>
      </c>
      <c r="B118" s="69" t="s">
        <v>190</v>
      </c>
      <c r="C118" s="67" t="s">
        <v>19</v>
      </c>
      <c r="D118" s="67" t="s">
        <v>20</v>
      </c>
      <c r="E118" s="69" t="s">
        <v>21</v>
      </c>
      <c r="F118" s="66">
        <v>27649.61</v>
      </c>
      <c r="G118" s="66">
        <f t="shared" si="7"/>
        <v>27649.61</v>
      </c>
      <c r="H118" s="66"/>
      <c r="I118" s="66"/>
      <c r="J118" s="66"/>
      <c r="K118" s="66">
        <v>27649.61</v>
      </c>
      <c r="L118" s="66"/>
      <c r="M118" s="66"/>
      <c r="N118" s="66"/>
      <c r="O118" s="66"/>
      <c r="P118" s="66"/>
      <c r="Q118" s="66"/>
      <c r="R118" s="66"/>
      <c r="S118" s="68"/>
      <c r="T118" s="68"/>
      <c r="U118" s="68"/>
      <c r="V118" s="111"/>
      <c r="W118" s="111"/>
      <c r="X118" s="113"/>
      <c r="Y118" s="94" t="s">
        <v>542</v>
      </c>
      <c r="Z118" s="94" t="s">
        <v>246</v>
      </c>
      <c r="AA118" s="153"/>
    </row>
    <row r="119" spans="1:29" ht="56">
      <c r="A119" s="120">
        <f t="shared" si="8"/>
        <v>53</v>
      </c>
      <c r="B119" s="112" t="s">
        <v>180</v>
      </c>
      <c r="C119" s="67" t="s">
        <v>19</v>
      </c>
      <c r="D119" s="67" t="s">
        <v>20</v>
      </c>
      <c r="E119" s="69" t="s">
        <v>21</v>
      </c>
      <c r="F119" s="66">
        <v>250000</v>
      </c>
      <c r="G119" s="66">
        <f t="shared" si="7"/>
        <v>250000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105"/>
      <c r="S119" s="105"/>
      <c r="T119" s="105"/>
      <c r="U119" s="105"/>
      <c r="V119" s="66">
        <v>250000</v>
      </c>
      <c r="W119" s="197" t="s">
        <v>185</v>
      </c>
      <c r="X119" s="133"/>
      <c r="Y119" s="94" t="s">
        <v>543</v>
      </c>
      <c r="Z119" s="94" t="s">
        <v>247</v>
      </c>
      <c r="AA119" s="153"/>
    </row>
    <row r="120" spans="1:29" ht="30">
      <c r="A120" s="120">
        <f t="shared" si="8"/>
        <v>54</v>
      </c>
      <c r="B120" s="64" t="s">
        <v>155</v>
      </c>
      <c r="C120" s="67" t="s">
        <v>31</v>
      </c>
      <c r="D120" s="67" t="s">
        <v>20</v>
      </c>
      <c r="E120" s="69" t="s">
        <v>21</v>
      </c>
      <c r="F120" s="66">
        <v>256671.69</v>
      </c>
      <c r="G120" s="66">
        <f t="shared" si="7"/>
        <v>256671.69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105"/>
      <c r="T120" s="66">
        <v>256671.69</v>
      </c>
      <c r="U120" s="105"/>
      <c r="V120" s="66"/>
      <c r="W120" s="188"/>
      <c r="X120" s="158"/>
      <c r="Y120" s="94" t="s">
        <v>544</v>
      </c>
      <c r="Z120" s="94" t="s">
        <v>173</v>
      </c>
      <c r="AA120" s="153"/>
    </row>
    <row r="121" spans="1:29" ht="30">
      <c r="A121" s="120">
        <f t="shared" si="8"/>
        <v>55</v>
      </c>
      <c r="B121" s="64" t="s">
        <v>149</v>
      </c>
      <c r="C121" s="67" t="s">
        <v>31</v>
      </c>
      <c r="D121" s="67" t="s">
        <v>20</v>
      </c>
      <c r="E121" s="69" t="s">
        <v>21</v>
      </c>
      <c r="F121" s="66">
        <v>145976.07999999999</v>
      </c>
      <c r="G121" s="66">
        <f t="shared" si="7"/>
        <v>145976.07999999999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105"/>
      <c r="T121" s="66">
        <v>145976.07999999999</v>
      </c>
      <c r="U121" s="105"/>
      <c r="V121" s="66"/>
      <c r="W121" s="188"/>
      <c r="X121" s="158"/>
      <c r="Y121" s="94" t="s">
        <v>545</v>
      </c>
      <c r="Z121" s="94" t="s">
        <v>174</v>
      </c>
      <c r="AA121" s="153"/>
    </row>
    <row r="122" spans="1:29" ht="30">
      <c r="A122" s="120">
        <f t="shared" si="8"/>
        <v>56</v>
      </c>
      <c r="B122" s="112" t="s">
        <v>28</v>
      </c>
      <c r="C122" s="67" t="s">
        <v>19</v>
      </c>
      <c r="D122" s="67" t="s">
        <v>20</v>
      </c>
      <c r="E122" s="69" t="s">
        <v>21</v>
      </c>
      <c r="F122" s="66">
        <v>1950000</v>
      </c>
      <c r="G122" s="183">
        <v>1590000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105"/>
      <c r="S122" s="105"/>
      <c r="T122" s="66">
        <v>1590000</v>
      </c>
      <c r="U122" s="105"/>
      <c r="V122" s="66"/>
      <c r="W122" s="198"/>
      <c r="X122" s="133"/>
      <c r="Y122" s="94" t="s">
        <v>546</v>
      </c>
      <c r="Z122" s="94" t="s">
        <v>146</v>
      </c>
      <c r="AA122" s="153"/>
    </row>
    <row r="123" spans="1:29" s="14" customFormat="1" ht="30">
      <c r="A123" s="120">
        <f t="shared" si="8"/>
        <v>57</v>
      </c>
      <c r="B123" s="112" t="s">
        <v>148</v>
      </c>
      <c r="C123" s="67" t="s">
        <v>19</v>
      </c>
      <c r="D123" s="67" t="s">
        <v>20</v>
      </c>
      <c r="E123" s="69" t="s">
        <v>21</v>
      </c>
      <c r="F123" s="66">
        <v>1103004.58</v>
      </c>
      <c r="G123" s="66">
        <f t="shared" si="7"/>
        <v>1038730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105"/>
      <c r="T123" s="105"/>
      <c r="U123" s="105"/>
      <c r="V123" s="66">
        <v>1038730</v>
      </c>
      <c r="W123" s="232" t="s">
        <v>195</v>
      </c>
      <c r="X123" s="199"/>
      <c r="Y123" s="94" t="s">
        <v>547</v>
      </c>
      <c r="Z123" s="94" t="s">
        <v>175</v>
      </c>
      <c r="AA123" s="153"/>
    </row>
    <row r="124" spans="1:29" s="14" customFormat="1" ht="75">
      <c r="A124" s="120">
        <f t="shared" si="8"/>
        <v>58</v>
      </c>
      <c r="B124" s="69" t="s">
        <v>29</v>
      </c>
      <c r="C124" s="67" t="s">
        <v>19</v>
      </c>
      <c r="D124" s="67" t="s">
        <v>20</v>
      </c>
      <c r="E124" s="69" t="s">
        <v>21</v>
      </c>
      <c r="F124" s="66">
        <v>64393.47</v>
      </c>
      <c r="G124" s="66">
        <f t="shared" si="7"/>
        <v>4040.72</v>
      </c>
      <c r="H124" s="66"/>
      <c r="I124" s="66"/>
      <c r="J124" s="66"/>
      <c r="K124" s="66"/>
      <c r="L124" s="66"/>
      <c r="M124" s="66"/>
      <c r="N124" s="66"/>
      <c r="O124" s="110"/>
      <c r="P124" s="110"/>
      <c r="Q124" s="110"/>
      <c r="R124" s="66"/>
      <c r="S124" s="105"/>
      <c r="T124" s="105"/>
      <c r="U124" s="105"/>
      <c r="V124" s="66">
        <v>4040.72</v>
      </c>
      <c r="W124" s="232" t="s">
        <v>130</v>
      </c>
      <c r="X124" s="200"/>
      <c r="Y124" s="94" t="s">
        <v>548</v>
      </c>
      <c r="Z124" s="94" t="s">
        <v>128</v>
      </c>
      <c r="AA124" s="153"/>
    </row>
    <row r="125" spans="1:29" s="14" customFormat="1" ht="105">
      <c r="A125" s="120">
        <f t="shared" si="8"/>
        <v>59</v>
      </c>
      <c r="B125" s="69" t="s">
        <v>147</v>
      </c>
      <c r="C125" s="67" t="s">
        <v>19</v>
      </c>
      <c r="D125" s="67" t="s">
        <v>20</v>
      </c>
      <c r="E125" s="69" t="s">
        <v>21</v>
      </c>
      <c r="F125" s="66">
        <v>300000</v>
      </c>
      <c r="G125" s="66">
        <f t="shared" si="7"/>
        <v>165310</v>
      </c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8"/>
      <c r="T125" s="68"/>
      <c r="U125" s="68"/>
      <c r="V125" s="66">
        <v>165310</v>
      </c>
      <c r="W125" s="232" t="s">
        <v>130</v>
      </c>
      <c r="X125" s="113"/>
      <c r="Y125" s="94" t="s">
        <v>549</v>
      </c>
      <c r="Z125" s="94" t="s">
        <v>153</v>
      </c>
      <c r="AA125" s="153"/>
      <c r="AB125" s="327"/>
    </row>
    <row r="126" spans="1:29" s="14" customFormat="1" ht="60">
      <c r="A126" s="340">
        <f t="shared" si="8"/>
        <v>60</v>
      </c>
      <c r="B126" s="343" t="s">
        <v>42</v>
      </c>
      <c r="C126" s="342" t="s">
        <v>19</v>
      </c>
      <c r="D126" s="342" t="s">
        <v>20</v>
      </c>
      <c r="E126" s="343" t="s">
        <v>21</v>
      </c>
      <c r="F126" s="369">
        <v>11473.55</v>
      </c>
      <c r="G126" s="345">
        <f t="shared" si="7"/>
        <v>1310</v>
      </c>
      <c r="H126" s="345"/>
      <c r="I126" s="354"/>
      <c r="J126" s="346"/>
      <c r="K126" s="346"/>
      <c r="L126" s="369">
        <v>1310</v>
      </c>
      <c r="M126" s="345"/>
      <c r="N126" s="355"/>
      <c r="O126" s="354"/>
      <c r="P126" s="354"/>
      <c r="Q126" s="354"/>
      <c r="R126" s="345"/>
      <c r="S126" s="354"/>
      <c r="T126" s="354"/>
      <c r="U126" s="345"/>
      <c r="V126" s="347"/>
      <c r="W126" s="354"/>
      <c r="X126" s="370"/>
      <c r="Y126" s="350" t="s">
        <v>550</v>
      </c>
      <c r="Z126" s="350" t="s">
        <v>133</v>
      </c>
      <c r="AA126" s="155"/>
      <c r="AC126" s="109"/>
    </row>
    <row r="127" spans="1:29" s="14" customFormat="1" ht="75">
      <c r="A127" s="120">
        <f t="shared" si="8"/>
        <v>61</v>
      </c>
      <c r="B127" s="112" t="s">
        <v>202</v>
      </c>
      <c r="C127" s="67" t="s">
        <v>31</v>
      </c>
      <c r="D127" s="67" t="s">
        <v>20</v>
      </c>
      <c r="E127" s="69" t="s">
        <v>21</v>
      </c>
      <c r="F127" s="72">
        <v>103899.6</v>
      </c>
      <c r="G127" s="66">
        <f t="shared" si="7"/>
        <v>103899.6</v>
      </c>
      <c r="H127" s="66"/>
      <c r="I127" s="202"/>
      <c r="J127" s="202"/>
      <c r="K127" s="202"/>
      <c r="L127" s="202"/>
      <c r="M127" s="66"/>
      <c r="N127" s="66"/>
      <c r="O127" s="202"/>
      <c r="P127" s="202"/>
      <c r="Q127" s="202"/>
      <c r="R127" s="66"/>
      <c r="S127" s="202"/>
      <c r="T127" s="202"/>
      <c r="U127" s="72">
        <v>103899.6</v>
      </c>
      <c r="V127" s="202"/>
      <c r="W127" s="202"/>
      <c r="X127" s="113"/>
      <c r="Y127" s="94" t="s">
        <v>551</v>
      </c>
      <c r="Z127" s="94" t="s">
        <v>248</v>
      </c>
      <c r="AA127" s="153"/>
      <c r="AC127" s="109"/>
    </row>
    <row r="128" spans="1:29" s="14" customFormat="1" ht="90">
      <c r="A128" s="120">
        <f t="shared" si="8"/>
        <v>62</v>
      </c>
      <c r="B128" s="112" t="s">
        <v>203</v>
      </c>
      <c r="C128" s="67" t="s">
        <v>31</v>
      </c>
      <c r="D128" s="67" t="s">
        <v>20</v>
      </c>
      <c r="E128" s="69" t="s">
        <v>21</v>
      </c>
      <c r="F128" s="72">
        <v>39069.75</v>
      </c>
      <c r="G128" s="66">
        <f t="shared" si="7"/>
        <v>39069.75</v>
      </c>
      <c r="H128" s="66"/>
      <c r="I128" s="202"/>
      <c r="J128" s="202"/>
      <c r="K128" s="202"/>
      <c r="L128" s="202"/>
      <c r="M128" s="66"/>
      <c r="N128" s="66"/>
      <c r="O128" s="202"/>
      <c r="P128" s="202"/>
      <c r="Q128" s="202"/>
      <c r="R128" s="66"/>
      <c r="S128" s="202"/>
      <c r="T128" s="202"/>
      <c r="U128" s="72">
        <v>39069.75</v>
      </c>
      <c r="V128" s="202"/>
      <c r="W128" s="202"/>
      <c r="X128" s="113"/>
      <c r="Y128" s="94" t="s">
        <v>552</v>
      </c>
      <c r="Z128" s="94" t="s">
        <v>249</v>
      </c>
      <c r="AA128" s="153"/>
      <c r="AC128" s="109"/>
    </row>
    <row r="129" spans="1:30" s="14" customFormat="1" ht="90">
      <c r="A129" s="120">
        <f t="shared" si="8"/>
        <v>63</v>
      </c>
      <c r="B129" s="112" t="s">
        <v>204</v>
      </c>
      <c r="C129" s="67" t="s">
        <v>31</v>
      </c>
      <c r="D129" s="67" t="s">
        <v>20</v>
      </c>
      <c r="E129" s="69" t="s">
        <v>21</v>
      </c>
      <c r="F129" s="203" t="s">
        <v>295</v>
      </c>
      <c r="G129" s="66">
        <f t="shared" si="7"/>
        <v>97774.01</v>
      </c>
      <c r="H129" s="66"/>
      <c r="I129" s="202"/>
      <c r="J129" s="202"/>
      <c r="K129" s="202"/>
      <c r="L129" s="202"/>
      <c r="M129" s="66"/>
      <c r="N129" s="66"/>
      <c r="O129" s="202"/>
      <c r="P129" s="202"/>
      <c r="Q129" s="202"/>
      <c r="R129" s="66"/>
      <c r="S129" s="202"/>
      <c r="T129" s="110"/>
      <c r="U129" s="72">
        <v>97774.01</v>
      </c>
      <c r="V129" s="202"/>
      <c r="W129" s="202"/>
      <c r="X129" s="113"/>
      <c r="Y129" s="94" t="s">
        <v>553</v>
      </c>
      <c r="Z129" s="94" t="s">
        <v>250</v>
      </c>
      <c r="AA129" s="153"/>
      <c r="AC129" s="109"/>
    </row>
    <row r="130" spans="1:30" s="14" customFormat="1" ht="62">
      <c r="A130" s="120">
        <f t="shared" si="8"/>
        <v>64</v>
      </c>
      <c r="B130" s="69" t="s">
        <v>43</v>
      </c>
      <c r="C130" s="67" t="s">
        <v>35</v>
      </c>
      <c r="D130" s="67" t="s">
        <v>20</v>
      </c>
      <c r="E130" s="69" t="s">
        <v>21</v>
      </c>
      <c r="F130" s="201">
        <v>846780</v>
      </c>
      <c r="G130" s="66">
        <f t="shared" si="7"/>
        <v>461280</v>
      </c>
      <c r="H130" s="66">
        <v>385500</v>
      </c>
      <c r="I130" s="105"/>
      <c r="J130" s="105"/>
      <c r="K130" s="105"/>
      <c r="L130" s="105"/>
      <c r="M130" s="66"/>
      <c r="N130" s="66"/>
      <c r="O130" s="105"/>
      <c r="P130" s="105"/>
      <c r="Q130" s="105"/>
      <c r="R130" s="66"/>
      <c r="S130" s="105"/>
      <c r="T130" s="105"/>
      <c r="U130" s="201">
        <v>461280</v>
      </c>
      <c r="V130" s="105"/>
      <c r="W130" s="105"/>
      <c r="X130" s="200" t="s">
        <v>44</v>
      </c>
      <c r="Y130" s="94" t="s">
        <v>554</v>
      </c>
      <c r="Z130" s="94" t="s">
        <v>134</v>
      </c>
      <c r="AA130" s="153"/>
      <c r="AC130" s="109"/>
    </row>
    <row r="131" spans="1:30" s="14" customFormat="1" ht="45">
      <c r="A131" s="120">
        <f t="shared" si="8"/>
        <v>65</v>
      </c>
      <c r="B131" s="69" t="s">
        <v>46</v>
      </c>
      <c r="C131" s="67" t="s">
        <v>19</v>
      </c>
      <c r="D131" s="67" t="s">
        <v>20</v>
      </c>
      <c r="E131" s="69" t="s">
        <v>21</v>
      </c>
      <c r="F131" s="66">
        <v>40903.08</v>
      </c>
      <c r="G131" s="66">
        <f t="shared" ref="G131:G137" si="9">SUM(I131:V131)</f>
        <v>40903.08</v>
      </c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105"/>
      <c r="T131" s="105"/>
      <c r="U131" s="66">
        <v>40903.08</v>
      </c>
      <c r="V131" s="66"/>
      <c r="W131" s="111"/>
      <c r="X131" s="113"/>
      <c r="Y131" s="94" t="s">
        <v>555</v>
      </c>
      <c r="Z131" s="94" t="s">
        <v>136</v>
      </c>
      <c r="AA131" s="153"/>
      <c r="AC131" s="109"/>
    </row>
    <row r="132" spans="1:30" ht="62">
      <c r="A132" s="120">
        <f t="shared" ref="A132:A135" si="10">A131+1</f>
        <v>66</v>
      </c>
      <c r="B132" s="160" t="s">
        <v>252</v>
      </c>
      <c r="C132" s="67" t="s">
        <v>19</v>
      </c>
      <c r="D132" s="67" t="s">
        <v>20</v>
      </c>
      <c r="E132" s="69" t="s">
        <v>21</v>
      </c>
      <c r="F132" s="72">
        <v>250000</v>
      </c>
      <c r="G132" s="66">
        <f t="shared" si="9"/>
        <v>250000</v>
      </c>
      <c r="H132" s="66"/>
      <c r="I132" s="66"/>
      <c r="J132" s="66"/>
      <c r="K132" s="66"/>
      <c r="L132" s="66"/>
      <c r="M132" s="66"/>
      <c r="N132" s="66"/>
      <c r="O132" s="72"/>
      <c r="P132" s="72"/>
      <c r="Q132" s="68"/>
      <c r="R132" s="68"/>
      <c r="S132" s="68"/>
      <c r="T132" s="76"/>
      <c r="U132" s="76"/>
      <c r="V132" s="111">
        <v>250000</v>
      </c>
      <c r="W132" s="121" t="s">
        <v>207</v>
      </c>
      <c r="X132" s="113"/>
      <c r="Y132" s="94" t="s">
        <v>556</v>
      </c>
      <c r="Z132" s="94" t="s">
        <v>266</v>
      </c>
    </row>
    <row r="133" spans="1:30" ht="50">
      <c r="A133" s="120">
        <f t="shared" si="10"/>
        <v>67</v>
      </c>
      <c r="B133" s="160" t="s">
        <v>253</v>
      </c>
      <c r="C133" s="67" t="s">
        <v>254</v>
      </c>
      <c r="D133" s="67" t="s">
        <v>20</v>
      </c>
      <c r="E133" s="69" t="s">
        <v>21</v>
      </c>
      <c r="F133" s="72">
        <v>78857.539999999994</v>
      </c>
      <c r="G133" s="66">
        <f t="shared" si="9"/>
        <v>78857.539999999994</v>
      </c>
      <c r="H133" s="66"/>
      <c r="I133" s="66"/>
      <c r="J133" s="66"/>
      <c r="K133" s="66"/>
      <c r="L133" s="66"/>
      <c r="M133" s="66"/>
      <c r="N133" s="66"/>
      <c r="O133" s="72"/>
      <c r="P133" s="72"/>
      <c r="Q133" s="68"/>
      <c r="R133" s="68"/>
      <c r="S133" s="68"/>
      <c r="T133" s="76"/>
      <c r="U133" s="76"/>
      <c r="V133" s="111">
        <v>78857.539999999994</v>
      </c>
      <c r="W133" s="121" t="s">
        <v>207</v>
      </c>
      <c r="X133" s="113"/>
      <c r="Y133" s="94" t="s">
        <v>557</v>
      </c>
      <c r="Z133" s="94" t="s">
        <v>267</v>
      </c>
    </row>
    <row r="134" spans="1:30" ht="50">
      <c r="A134" s="120">
        <f t="shared" si="10"/>
        <v>68</v>
      </c>
      <c r="B134" s="160" t="s">
        <v>255</v>
      </c>
      <c r="C134" s="67" t="s">
        <v>19</v>
      </c>
      <c r="D134" s="67" t="s">
        <v>20</v>
      </c>
      <c r="E134" s="69" t="s">
        <v>21</v>
      </c>
      <c r="F134" s="66">
        <v>38922.080000000002</v>
      </c>
      <c r="G134" s="66">
        <f t="shared" si="9"/>
        <v>38922.080000000002</v>
      </c>
      <c r="H134" s="66"/>
      <c r="I134" s="66"/>
      <c r="J134" s="66"/>
      <c r="K134" s="66"/>
      <c r="L134" s="66"/>
      <c r="M134" s="66"/>
      <c r="N134" s="66"/>
      <c r="O134" s="72"/>
      <c r="P134" s="72"/>
      <c r="Q134" s="68"/>
      <c r="R134" s="68"/>
      <c r="S134" s="68"/>
      <c r="T134" s="76"/>
      <c r="U134" s="76"/>
      <c r="V134" s="66">
        <v>38922.080000000002</v>
      </c>
      <c r="W134" s="121" t="s">
        <v>207</v>
      </c>
      <c r="X134" s="113"/>
      <c r="Y134" s="94">
        <v>2420301070</v>
      </c>
      <c r="Z134" s="94" t="s">
        <v>268</v>
      </c>
    </row>
    <row r="135" spans="1:30" ht="50">
      <c r="A135" s="120">
        <f t="shared" si="10"/>
        <v>69</v>
      </c>
      <c r="B135" s="160" t="s">
        <v>256</v>
      </c>
      <c r="C135" s="67" t="s">
        <v>35</v>
      </c>
      <c r="D135" s="67" t="s">
        <v>20</v>
      </c>
      <c r="E135" s="69" t="s">
        <v>21</v>
      </c>
      <c r="F135" s="66">
        <v>172719.01</v>
      </c>
      <c r="G135" s="66">
        <f t="shared" si="9"/>
        <v>172719.01</v>
      </c>
      <c r="H135" s="66"/>
      <c r="I135" s="66"/>
      <c r="J135" s="66"/>
      <c r="K135" s="66"/>
      <c r="L135" s="66"/>
      <c r="M135" s="66"/>
      <c r="N135" s="66"/>
      <c r="O135" s="72"/>
      <c r="P135" s="72"/>
      <c r="Q135" s="68"/>
      <c r="R135" s="68"/>
      <c r="S135" s="68"/>
      <c r="T135" s="76"/>
      <c r="U135" s="76"/>
      <c r="V135" s="66">
        <v>172719.01</v>
      </c>
      <c r="W135" s="121" t="s">
        <v>207</v>
      </c>
      <c r="X135" s="113"/>
      <c r="Y135" s="94">
        <v>2420301071</v>
      </c>
      <c r="Z135" s="94" t="s">
        <v>261</v>
      </c>
    </row>
    <row r="136" spans="1:30" ht="50">
      <c r="A136" s="120">
        <f t="shared" ref="A136:A137" si="11">A135+1</f>
        <v>70</v>
      </c>
      <c r="B136" s="160" t="s">
        <v>257</v>
      </c>
      <c r="C136" s="67" t="s">
        <v>35</v>
      </c>
      <c r="D136" s="67" t="s">
        <v>20</v>
      </c>
      <c r="E136" s="69" t="s">
        <v>21</v>
      </c>
      <c r="F136" s="161">
        <v>4793.84</v>
      </c>
      <c r="G136" s="66">
        <f t="shared" si="9"/>
        <v>4793.84</v>
      </c>
      <c r="H136" s="66"/>
      <c r="I136" s="66"/>
      <c r="J136" s="66"/>
      <c r="K136" s="66"/>
      <c r="L136" s="66"/>
      <c r="M136" s="66"/>
      <c r="N136" s="66"/>
      <c r="O136" s="72"/>
      <c r="P136" s="72"/>
      <c r="Q136" s="68"/>
      <c r="R136" s="68"/>
      <c r="S136" s="68"/>
      <c r="T136" s="76"/>
      <c r="U136" s="76"/>
      <c r="V136" s="161">
        <v>4793.84</v>
      </c>
      <c r="W136" s="121" t="s">
        <v>207</v>
      </c>
      <c r="X136" s="113"/>
      <c r="Y136" s="94" t="s">
        <v>558</v>
      </c>
      <c r="Z136" s="94" t="s">
        <v>264</v>
      </c>
    </row>
    <row r="137" spans="1:30" ht="50">
      <c r="A137" s="120">
        <f t="shared" si="11"/>
        <v>71</v>
      </c>
      <c r="B137" s="160" t="s">
        <v>260</v>
      </c>
      <c r="C137" s="67" t="s">
        <v>35</v>
      </c>
      <c r="D137" s="67" t="s">
        <v>20</v>
      </c>
      <c r="E137" s="69" t="s">
        <v>21</v>
      </c>
      <c r="F137" s="111">
        <v>163023.20000000001</v>
      </c>
      <c r="G137" s="66">
        <f t="shared" si="9"/>
        <v>163023.20000000001</v>
      </c>
      <c r="H137" s="66"/>
      <c r="I137" s="66"/>
      <c r="J137" s="66"/>
      <c r="K137" s="66"/>
      <c r="L137" s="66"/>
      <c r="M137" s="66"/>
      <c r="N137" s="66"/>
      <c r="O137" s="72"/>
      <c r="P137" s="72"/>
      <c r="Q137" s="68"/>
      <c r="R137" s="68"/>
      <c r="S137" s="68"/>
      <c r="T137" s="76"/>
      <c r="U137" s="76"/>
      <c r="V137" s="111">
        <v>163023.20000000001</v>
      </c>
      <c r="W137" s="121" t="s">
        <v>207</v>
      </c>
      <c r="X137" s="113"/>
      <c r="Y137" s="94" t="s">
        <v>559</v>
      </c>
      <c r="Z137" s="94" t="s">
        <v>262</v>
      </c>
      <c r="AB137" s="171">
        <f>SUM(V132:V137)</f>
        <v>708315.66999999993</v>
      </c>
      <c r="AC137" s="153"/>
      <c r="AD137" s="171"/>
    </row>
    <row r="138" spans="1:30" s="24" customFormat="1" ht="17.5">
      <c r="A138" s="392" t="s">
        <v>52</v>
      </c>
      <c r="B138" s="393"/>
      <c r="C138" s="393"/>
      <c r="D138" s="393"/>
      <c r="E138" s="393"/>
      <c r="F138" s="117">
        <f t="shared" ref="F138:V138" si="12">SUM(F67:F137)</f>
        <v>49845830.86999999</v>
      </c>
      <c r="G138" s="117">
        <f t="shared" si="12"/>
        <v>32914169.07</v>
      </c>
      <c r="H138" s="117">
        <f t="shared" si="12"/>
        <v>385500</v>
      </c>
      <c r="I138" s="117">
        <f t="shared" si="12"/>
        <v>0</v>
      </c>
      <c r="J138" s="117">
        <f t="shared" si="12"/>
        <v>0</v>
      </c>
      <c r="K138" s="117">
        <f t="shared" si="12"/>
        <v>1960382.51</v>
      </c>
      <c r="L138" s="117">
        <f t="shared" si="12"/>
        <v>472723.95</v>
      </c>
      <c r="M138" s="117">
        <f t="shared" si="12"/>
        <v>0</v>
      </c>
      <c r="N138" s="117">
        <f t="shared" si="12"/>
        <v>126822.05</v>
      </c>
      <c r="O138" s="117">
        <f t="shared" si="12"/>
        <v>0</v>
      </c>
      <c r="P138" s="117">
        <f t="shared" si="12"/>
        <v>9228600</v>
      </c>
      <c r="Q138" s="117">
        <f t="shared" si="12"/>
        <v>0</v>
      </c>
      <c r="R138" s="117">
        <f t="shared" si="12"/>
        <v>1888597.3000000003</v>
      </c>
      <c r="S138" s="117">
        <f t="shared" si="12"/>
        <v>512338.8</v>
      </c>
      <c r="T138" s="117">
        <f t="shared" si="12"/>
        <v>1992647.77</v>
      </c>
      <c r="U138" s="117">
        <f t="shared" si="12"/>
        <v>1077096.51</v>
      </c>
      <c r="V138" s="117">
        <f t="shared" si="12"/>
        <v>15654960.179999998</v>
      </c>
      <c r="W138" s="118"/>
      <c r="X138" s="119"/>
      <c r="Y138" s="97"/>
      <c r="Z138" s="267"/>
      <c r="AA138" s="153"/>
      <c r="AD138" s="260"/>
    </row>
    <row r="139" spans="1:30" s="24" customFormat="1" ht="17.5">
      <c r="A139" s="234"/>
      <c r="B139" s="235"/>
      <c r="C139" s="236"/>
      <c r="D139" s="236"/>
      <c r="E139" s="236"/>
      <c r="F139" s="236"/>
      <c r="G139" s="236"/>
      <c r="H139" s="236"/>
      <c r="I139" s="236"/>
      <c r="J139" s="236"/>
      <c r="K139" s="236"/>
      <c r="L139" s="236"/>
      <c r="M139" s="236"/>
      <c r="N139" s="236"/>
      <c r="O139" s="237"/>
      <c r="P139" s="237"/>
      <c r="Q139" s="237"/>
      <c r="R139" s="237"/>
      <c r="S139" s="237"/>
      <c r="T139" s="237"/>
      <c r="U139" s="237"/>
      <c r="V139" s="237"/>
      <c r="W139" s="237"/>
      <c r="X139" s="238"/>
      <c r="Y139" s="104"/>
      <c r="Z139" s="267"/>
      <c r="AA139" s="153"/>
      <c r="AC139" s="260"/>
    </row>
    <row r="140" spans="1:30" s="24" customFormat="1" ht="18" customHeight="1">
      <c r="A140" s="397" t="s">
        <v>53</v>
      </c>
      <c r="B140" s="398"/>
      <c r="C140" s="398"/>
      <c r="D140" s="398"/>
      <c r="E140" s="398"/>
      <c r="F140" s="398"/>
      <c r="G140" s="398"/>
      <c r="H140" s="398"/>
      <c r="I140" s="398"/>
      <c r="J140" s="398"/>
      <c r="K140" s="398"/>
      <c r="L140" s="398"/>
      <c r="M140" s="398"/>
      <c r="N140" s="398"/>
      <c r="O140" s="398"/>
      <c r="P140" s="398"/>
      <c r="Q140" s="398"/>
      <c r="R140" s="398"/>
      <c r="S140" s="398"/>
      <c r="T140" s="398"/>
      <c r="U140" s="398"/>
      <c r="V140" s="398"/>
      <c r="W140" s="398"/>
      <c r="X140" s="399"/>
      <c r="Y140" s="96"/>
      <c r="Z140" s="267"/>
      <c r="AA140" s="153"/>
    </row>
    <row r="141" spans="1:30" s="14" customFormat="1" ht="60">
      <c r="A141" s="120">
        <v>1</v>
      </c>
      <c r="B141" s="64" t="s">
        <v>163</v>
      </c>
      <c r="C141" s="67" t="s">
        <v>19</v>
      </c>
      <c r="D141" s="67" t="s">
        <v>20</v>
      </c>
      <c r="E141" s="69" t="s">
        <v>21</v>
      </c>
      <c r="F141" s="66">
        <v>30000</v>
      </c>
      <c r="G141" s="66">
        <f t="shared" ref="G141:G175" si="13">SUM(I141:V141)</f>
        <v>30000</v>
      </c>
      <c r="H141" s="66"/>
      <c r="I141" s="66"/>
      <c r="J141" s="66"/>
      <c r="K141" s="66"/>
      <c r="L141" s="66"/>
      <c r="M141" s="66"/>
      <c r="N141" s="66"/>
      <c r="O141" s="66">
        <v>30000</v>
      </c>
      <c r="P141" s="66"/>
      <c r="Q141" s="66"/>
      <c r="R141" s="66"/>
      <c r="S141" s="134"/>
      <c r="T141" s="105"/>
      <c r="U141" s="105"/>
      <c r="V141" s="105"/>
      <c r="W141" s="105"/>
      <c r="X141" s="136"/>
      <c r="Y141" s="94" t="s">
        <v>560</v>
      </c>
      <c r="Z141" s="94" t="s">
        <v>242</v>
      </c>
      <c r="AA141" s="153"/>
    </row>
    <row r="142" spans="1:30" s="14" customFormat="1" ht="30">
      <c r="A142" s="120">
        <f t="shared" ref="A142:A175" si="14">A141+1</f>
        <v>2</v>
      </c>
      <c r="B142" s="69" t="s">
        <v>183</v>
      </c>
      <c r="C142" s="67" t="s">
        <v>19</v>
      </c>
      <c r="D142" s="67" t="s">
        <v>20</v>
      </c>
      <c r="E142" s="69" t="s">
        <v>21</v>
      </c>
      <c r="F142" s="66">
        <v>53000</v>
      </c>
      <c r="G142" s="66">
        <f t="shared" si="13"/>
        <v>53000</v>
      </c>
      <c r="H142" s="66"/>
      <c r="I142" s="66"/>
      <c r="J142" s="66"/>
      <c r="K142" s="66"/>
      <c r="L142" s="66"/>
      <c r="M142" s="66"/>
      <c r="N142" s="66"/>
      <c r="O142" s="66"/>
      <c r="P142" s="66"/>
      <c r="Q142" s="66">
        <v>53000</v>
      </c>
      <c r="R142" s="66"/>
      <c r="S142" s="134"/>
      <c r="T142" s="105"/>
      <c r="U142" s="105"/>
      <c r="V142" s="105"/>
      <c r="W142" s="105"/>
      <c r="X142" s="136"/>
      <c r="Y142" s="94" t="s">
        <v>561</v>
      </c>
      <c r="Z142" s="94" t="s">
        <v>251</v>
      </c>
      <c r="AA142" s="153"/>
    </row>
    <row r="143" spans="1:30" s="14" customFormat="1" ht="45">
      <c r="A143" s="120">
        <f t="shared" si="14"/>
        <v>3</v>
      </c>
      <c r="B143" s="69" t="s">
        <v>151</v>
      </c>
      <c r="C143" s="67" t="s">
        <v>19</v>
      </c>
      <c r="D143" s="67" t="s">
        <v>20</v>
      </c>
      <c r="E143" s="69" t="s">
        <v>21</v>
      </c>
      <c r="F143" s="72">
        <v>41853.81</v>
      </c>
      <c r="G143" s="66">
        <f t="shared" si="13"/>
        <v>41853.81</v>
      </c>
      <c r="H143" s="66"/>
      <c r="I143" s="66"/>
      <c r="J143" s="66"/>
      <c r="K143" s="66"/>
      <c r="L143" s="66"/>
      <c r="M143" s="66"/>
      <c r="N143" s="72">
        <v>41853.81</v>
      </c>
      <c r="O143" s="66"/>
      <c r="P143" s="66"/>
      <c r="Q143" s="66"/>
      <c r="R143" s="66"/>
      <c r="S143" s="66"/>
      <c r="T143" s="66"/>
      <c r="U143" s="66"/>
      <c r="V143" s="111"/>
      <c r="W143" s="111"/>
      <c r="X143" s="113"/>
      <c r="Y143" s="94" t="s">
        <v>562</v>
      </c>
      <c r="Z143" s="94" t="s">
        <v>170</v>
      </c>
      <c r="AA143" s="153"/>
    </row>
    <row r="144" spans="1:30" ht="30">
      <c r="A144" s="340">
        <f t="shared" si="14"/>
        <v>4</v>
      </c>
      <c r="B144" s="343" t="s">
        <v>145</v>
      </c>
      <c r="C144" s="342" t="s">
        <v>19</v>
      </c>
      <c r="D144" s="342" t="s">
        <v>20</v>
      </c>
      <c r="E144" s="343" t="s">
        <v>21</v>
      </c>
      <c r="F144" s="345">
        <v>110406</v>
      </c>
      <c r="G144" s="345">
        <f t="shared" si="13"/>
        <v>110406</v>
      </c>
      <c r="H144" s="345"/>
      <c r="I144" s="344"/>
      <c r="J144" s="345"/>
      <c r="K144" s="345">
        <v>64286.84</v>
      </c>
      <c r="L144" s="345"/>
      <c r="M144" s="345">
        <v>46119.16</v>
      </c>
      <c r="N144" s="345"/>
      <c r="O144" s="345"/>
      <c r="P144" s="345"/>
      <c r="Q144" s="345"/>
      <c r="R144" s="345"/>
      <c r="S144" s="345"/>
      <c r="T144" s="345"/>
      <c r="U144" s="345"/>
      <c r="V144" s="356"/>
      <c r="W144" s="356"/>
      <c r="X144" s="358"/>
      <c r="Y144" s="350" t="s">
        <v>563</v>
      </c>
      <c r="Z144" s="350" t="s">
        <v>129</v>
      </c>
      <c r="AA144" s="155"/>
      <c r="AB144" s="155"/>
    </row>
    <row r="145" spans="1:28" s="14" customFormat="1" ht="70.5" customHeight="1">
      <c r="A145" s="120">
        <f t="shared" si="14"/>
        <v>5</v>
      </c>
      <c r="B145" s="160" t="s">
        <v>333</v>
      </c>
      <c r="C145" s="67" t="s">
        <v>206</v>
      </c>
      <c r="D145" s="67" t="s">
        <v>20</v>
      </c>
      <c r="E145" s="69" t="s">
        <v>21</v>
      </c>
      <c r="F145" s="223">
        <v>1019.16</v>
      </c>
      <c r="G145" s="66">
        <f t="shared" si="13"/>
        <v>1019.16</v>
      </c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105"/>
      <c r="T145" s="105"/>
      <c r="U145" s="105"/>
      <c r="V145" s="223">
        <v>1019.16</v>
      </c>
      <c r="W145" s="121" t="s">
        <v>207</v>
      </c>
      <c r="X145" s="158"/>
      <c r="Y145" s="94" t="s">
        <v>564</v>
      </c>
      <c r="Z145" s="94" t="s">
        <v>336</v>
      </c>
      <c r="AA145" s="191"/>
    </row>
    <row r="146" spans="1:28" s="14" customFormat="1" ht="70.5" customHeight="1">
      <c r="A146" s="120">
        <f t="shared" si="14"/>
        <v>6</v>
      </c>
      <c r="B146" s="160" t="s">
        <v>274</v>
      </c>
      <c r="C146" s="67" t="s">
        <v>206</v>
      </c>
      <c r="D146" s="67" t="s">
        <v>20</v>
      </c>
      <c r="E146" s="69" t="s">
        <v>21</v>
      </c>
      <c r="F146" s="192">
        <v>2292.4</v>
      </c>
      <c r="G146" s="66">
        <f t="shared" si="13"/>
        <v>2292.4</v>
      </c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105"/>
      <c r="T146" s="105"/>
      <c r="U146" s="105"/>
      <c r="V146" s="222">
        <v>2292.4</v>
      </c>
      <c r="W146" s="121" t="s">
        <v>207</v>
      </c>
      <c r="X146" s="158"/>
      <c r="Y146" s="94" t="s">
        <v>565</v>
      </c>
      <c r="Z146" s="94" t="s">
        <v>327</v>
      </c>
    </row>
    <row r="147" spans="1:28" s="14" customFormat="1" ht="60">
      <c r="A147" s="120">
        <f t="shared" si="14"/>
        <v>7</v>
      </c>
      <c r="B147" s="69" t="s">
        <v>181</v>
      </c>
      <c r="C147" s="67" t="s">
        <v>19</v>
      </c>
      <c r="D147" s="67" t="s">
        <v>20</v>
      </c>
      <c r="E147" s="69" t="s">
        <v>21</v>
      </c>
      <c r="F147" s="66">
        <v>795000</v>
      </c>
      <c r="G147" s="66">
        <f t="shared" si="13"/>
        <v>795000</v>
      </c>
      <c r="H147" s="66"/>
      <c r="I147" s="159"/>
      <c r="J147" s="159"/>
      <c r="K147" s="159"/>
      <c r="L147" s="159"/>
      <c r="M147" s="159"/>
      <c r="N147" s="159"/>
      <c r="O147" s="66">
        <v>795000</v>
      </c>
      <c r="P147" s="66"/>
      <c r="Q147" s="66"/>
      <c r="R147" s="159"/>
      <c r="S147" s="159"/>
      <c r="T147" s="159"/>
      <c r="U147" s="159"/>
      <c r="V147" s="159"/>
      <c r="W147" s="159"/>
      <c r="X147" s="159"/>
      <c r="Y147" s="94" t="s">
        <v>566</v>
      </c>
      <c r="Z147" s="94" t="s">
        <v>241</v>
      </c>
      <c r="AA147" s="153"/>
    </row>
    <row r="148" spans="1:28" s="14" customFormat="1" ht="45">
      <c r="A148" s="120">
        <f t="shared" si="14"/>
        <v>8</v>
      </c>
      <c r="B148" s="69" t="s">
        <v>152</v>
      </c>
      <c r="C148" s="67" t="s">
        <v>19</v>
      </c>
      <c r="D148" s="67" t="s">
        <v>20</v>
      </c>
      <c r="E148" s="69" t="s">
        <v>21</v>
      </c>
      <c r="F148" s="66">
        <v>11690.84</v>
      </c>
      <c r="G148" s="66">
        <f t="shared" si="13"/>
        <v>11690.84</v>
      </c>
      <c r="H148" s="66"/>
      <c r="I148" s="66"/>
      <c r="J148" s="66"/>
      <c r="K148" s="66"/>
      <c r="L148" s="66"/>
      <c r="M148" s="66">
        <v>11690.84</v>
      </c>
      <c r="N148" s="66"/>
      <c r="O148" s="66"/>
      <c r="P148" s="66"/>
      <c r="Q148" s="66"/>
      <c r="R148" s="66"/>
      <c r="S148" s="66"/>
      <c r="T148" s="66"/>
      <c r="U148" s="66"/>
      <c r="V148" s="111"/>
      <c r="W148" s="111"/>
      <c r="X148" s="113"/>
      <c r="Y148" s="94">
        <v>2420301140</v>
      </c>
      <c r="Z148" s="94" t="s">
        <v>171</v>
      </c>
      <c r="AA148" s="265"/>
    </row>
    <row r="149" spans="1:28" ht="50">
      <c r="A149" s="120">
        <f t="shared" si="14"/>
        <v>9</v>
      </c>
      <c r="B149" s="160" t="s">
        <v>258</v>
      </c>
      <c r="C149" s="67" t="s">
        <v>35</v>
      </c>
      <c r="D149" s="67" t="s">
        <v>20</v>
      </c>
      <c r="E149" s="69" t="s">
        <v>21</v>
      </c>
      <c r="F149" s="161">
        <v>1277.56</v>
      </c>
      <c r="G149" s="66">
        <f t="shared" si="13"/>
        <v>1277.56</v>
      </c>
      <c r="H149" s="66"/>
      <c r="I149" s="66"/>
      <c r="J149" s="66"/>
      <c r="K149" s="66"/>
      <c r="L149" s="66"/>
      <c r="M149" s="66"/>
      <c r="N149" s="66"/>
      <c r="O149" s="72"/>
      <c r="P149" s="72"/>
      <c r="Q149" s="68"/>
      <c r="R149" s="68"/>
      <c r="S149" s="68"/>
      <c r="T149" s="76"/>
      <c r="U149" s="76"/>
      <c r="V149" s="161">
        <v>1277.56</v>
      </c>
      <c r="W149" s="121" t="s">
        <v>207</v>
      </c>
      <c r="X149" s="113"/>
      <c r="Y149" s="94" t="s">
        <v>567</v>
      </c>
      <c r="Z149" s="94" t="s">
        <v>263</v>
      </c>
    </row>
    <row r="150" spans="1:28" ht="62">
      <c r="A150" s="120">
        <f t="shared" si="14"/>
        <v>10</v>
      </c>
      <c r="B150" s="160" t="s">
        <v>259</v>
      </c>
      <c r="C150" s="67" t="s">
        <v>35</v>
      </c>
      <c r="D150" s="67" t="s">
        <v>20</v>
      </c>
      <c r="E150" s="69" t="s">
        <v>21</v>
      </c>
      <c r="F150" s="72">
        <v>12817.88</v>
      </c>
      <c r="G150" s="66">
        <f t="shared" si="13"/>
        <v>12817.88</v>
      </c>
      <c r="H150" s="66"/>
      <c r="I150" s="66"/>
      <c r="J150" s="66"/>
      <c r="K150" s="66"/>
      <c r="L150" s="66"/>
      <c r="M150" s="66"/>
      <c r="N150" s="66"/>
      <c r="O150" s="72"/>
      <c r="P150" s="72"/>
      <c r="Q150" s="68"/>
      <c r="R150" s="68"/>
      <c r="S150" s="68"/>
      <c r="T150" s="76"/>
      <c r="U150" s="76"/>
      <c r="V150" s="72">
        <v>12817.88</v>
      </c>
      <c r="W150" s="121" t="s">
        <v>207</v>
      </c>
      <c r="X150" s="113"/>
      <c r="Y150" s="94" t="s">
        <v>568</v>
      </c>
      <c r="Z150" s="94" t="s">
        <v>265</v>
      </c>
    </row>
    <row r="151" spans="1:28" ht="45">
      <c r="A151" s="120">
        <f t="shared" si="14"/>
        <v>11</v>
      </c>
      <c r="B151" s="69" t="s">
        <v>45</v>
      </c>
      <c r="C151" s="67" t="s">
        <v>19</v>
      </c>
      <c r="D151" s="67" t="s">
        <v>20</v>
      </c>
      <c r="E151" s="69" t="s">
        <v>21</v>
      </c>
      <c r="F151" s="66">
        <v>54052.97</v>
      </c>
      <c r="G151" s="66">
        <f t="shared" si="13"/>
        <v>54052.97</v>
      </c>
      <c r="H151" s="66"/>
      <c r="I151" s="72"/>
      <c r="J151" s="66"/>
      <c r="K151" s="66"/>
      <c r="L151" s="66"/>
      <c r="M151" s="66">
        <v>54052.97</v>
      </c>
      <c r="N151" s="66"/>
      <c r="O151" s="66"/>
      <c r="P151" s="66"/>
      <c r="Q151" s="66"/>
      <c r="R151" s="66"/>
      <c r="S151" s="66"/>
      <c r="T151" s="66"/>
      <c r="U151" s="66"/>
      <c r="V151" s="111"/>
      <c r="W151" s="111"/>
      <c r="X151" s="113"/>
      <c r="Y151" s="94" t="s">
        <v>569</v>
      </c>
      <c r="Z151" s="94" t="s">
        <v>135</v>
      </c>
      <c r="AA151" s="153"/>
    </row>
    <row r="152" spans="1:28" s="14" customFormat="1" ht="70.5" customHeight="1">
      <c r="A152" s="120">
        <f t="shared" si="14"/>
        <v>12</v>
      </c>
      <c r="B152" s="162" t="s">
        <v>269</v>
      </c>
      <c r="C152" s="67" t="s">
        <v>31</v>
      </c>
      <c r="D152" s="67" t="s">
        <v>20</v>
      </c>
      <c r="E152" s="69" t="s">
        <v>21</v>
      </c>
      <c r="F152" s="192">
        <v>300000</v>
      </c>
      <c r="G152" s="66">
        <f t="shared" si="13"/>
        <v>300000</v>
      </c>
      <c r="H152" s="66"/>
      <c r="I152" s="66"/>
      <c r="J152" s="204"/>
      <c r="K152" s="66"/>
      <c r="L152" s="66"/>
      <c r="M152" s="66"/>
      <c r="N152" s="66"/>
      <c r="O152" s="66"/>
      <c r="P152" s="66"/>
      <c r="Q152" s="66"/>
      <c r="R152" s="66"/>
      <c r="S152" s="105"/>
      <c r="T152" s="105"/>
      <c r="U152" s="105"/>
      <c r="V152" s="192">
        <v>300000</v>
      </c>
      <c r="W152" s="193" t="s">
        <v>207</v>
      </c>
      <c r="X152" s="158"/>
      <c r="Y152" s="94" t="s">
        <v>570</v>
      </c>
      <c r="Z152" s="94" t="s">
        <v>329</v>
      </c>
    </row>
    <row r="153" spans="1:28" s="14" customFormat="1" ht="70.5" customHeight="1">
      <c r="A153" s="120">
        <f t="shared" si="14"/>
        <v>13</v>
      </c>
      <c r="B153" s="194" t="s">
        <v>270</v>
      </c>
      <c r="C153" s="67" t="s">
        <v>31</v>
      </c>
      <c r="D153" s="67" t="s">
        <v>20</v>
      </c>
      <c r="E153" s="69" t="s">
        <v>21</v>
      </c>
      <c r="F153" s="192">
        <v>121308</v>
      </c>
      <c r="G153" s="66">
        <f t="shared" si="13"/>
        <v>121308</v>
      </c>
      <c r="H153" s="66"/>
      <c r="I153" s="66" t="s">
        <v>276</v>
      </c>
      <c r="J153" s="204"/>
      <c r="K153" s="66"/>
      <c r="L153" s="66"/>
      <c r="M153" s="66"/>
      <c r="N153" s="66"/>
      <c r="O153" s="66"/>
      <c r="P153" s="66"/>
      <c r="Q153" s="66"/>
      <c r="R153" s="66"/>
      <c r="S153" s="105"/>
      <c r="T153" s="105"/>
      <c r="U153" s="105"/>
      <c r="V153" s="192">
        <v>121308</v>
      </c>
      <c r="W153" s="121" t="s">
        <v>207</v>
      </c>
      <c r="X153" s="158"/>
      <c r="Y153" s="94" t="s">
        <v>571</v>
      </c>
      <c r="Z153" s="94" t="s">
        <v>330</v>
      </c>
      <c r="AB153" s="327">
        <f>SUM(V141:V153)</f>
        <v>438715</v>
      </c>
    </row>
    <row r="154" spans="1:28" ht="60">
      <c r="A154" s="120">
        <f t="shared" si="14"/>
        <v>14</v>
      </c>
      <c r="B154" s="205" t="s">
        <v>49</v>
      </c>
      <c r="C154" s="67" t="s">
        <v>19</v>
      </c>
      <c r="D154" s="67" t="s">
        <v>20</v>
      </c>
      <c r="E154" s="69" t="s">
        <v>21</v>
      </c>
      <c r="F154" s="206">
        <v>15964.37</v>
      </c>
      <c r="G154" s="66">
        <f t="shared" si="13"/>
        <v>15964.37</v>
      </c>
      <c r="H154" s="76"/>
      <c r="I154" s="66"/>
      <c r="J154" s="66"/>
      <c r="K154" s="66"/>
      <c r="L154" s="66"/>
      <c r="M154" s="66"/>
      <c r="N154" s="66"/>
      <c r="O154" s="66"/>
      <c r="P154" s="66"/>
      <c r="Q154" s="66"/>
      <c r="R154" s="206">
        <v>15964.37</v>
      </c>
      <c r="S154" s="105"/>
      <c r="T154" s="105"/>
      <c r="U154" s="105"/>
      <c r="V154" s="66"/>
      <c r="W154" s="274" t="s">
        <v>47</v>
      </c>
      <c r="X154" s="113" t="s">
        <v>48</v>
      </c>
      <c r="Y154" s="94" t="s">
        <v>572</v>
      </c>
      <c r="Z154" s="94" t="s">
        <v>137</v>
      </c>
      <c r="AA154" s="155"/>
    </row>
    <row r="155" spans="1:28" ht="60">
      <c r="A155" s="340"/>
      <c r="B155" s="372" t="s">
        <v>634</v>
      </c>
      <c r="C155" s="342" t="s">
        <v>19</v>
      </c>
      <c r="D155" s="342" t="s">
        <v>20</v>
      </c>
      <c r="E155" s="343" t="s">
        <v>21</v>
      </c>
      <c r="F155" s="373">
        <v>863</v>
      </c>
      <c r="G155" s="373">
        <v>863</v>
      </c>
      <c r="H155" s="346"/>
      <c r="I155" s="345"/>
      <c r="J155" s="345"/>
      <c r="K155" s="345">
        <v>863</v>
      </c>
      <c r="L155" s="345"/>
      <c r="M155" s="345"/>
      <c r="N155" s="345"/>
      <c r="O155" s="345"/>
      <c r="P155" s="345"/>
      <c r="Q155" s="345"/>
      <c r="R155" s="373"/>
      <c r="S155" s="354"/>
      <c r="T155" s="354"/>
      <c r="U155" s="354"/>
      <c r="V155" s="345"/>
      <c r="W155" s="374"/>
      <c r="X155" s="358"/>
      <c r="Y155" s="350" t="s">
        <v>636</v>
      </c>
      <c r="Z155" s="350" t="s">
        <v>635</v>
      </c>
      <c r="AA155" s="155"/>
    </row>
    <row r="156" spans="1:28" ht="60">
      <c r="A156" s="120">
        <f>A154+1</f>
        <v>15</v>
      </c>
      <c r="B156" s="205" t="s">
        <v>50</v>
      </c>
      <c r="C156" s="67" t="s">
        <v>19</v>
      </c>
      <c r="D156" s="67" t="s">
        <v>20</v>
      </c>
      <c r="E156" s="69" t="s">
        <v>21</v>
      </c>
      <c r="F156" s="206">
        <v>28500</v>
      </c>
      <c r="G156" s="66">
        <f t="shared" si="13"/>
        <v>28500</v>
      </c>
      <c r="H156" s="76"/>
      <c r="I156" s="66"/>
      <c r="J156" s="66"/>
      <c r="K156" s="66"/>
      <c r="L156" s="66"/>
      <c r="M156" s="66"/>
      <c r="N156" s="66"/>
      <c r="O156" s="66"/>
      <c r="P156" s="66"/>
      <c r="Q156" s="66"/>
      <c r="R156" s="206">
        <v>28500</v>
      </c>
      <c r="S156" s="105"/>
      <c r="T156" s="105"/>
      <c r="U156" s="105"/>
      <c r="V156" s="66"/>
      <c r="W156" s="274" t="s">
        <v>47</v>
      </c>
      <c r="X156" s="113" t="s">
        <v>48</v>
      </c>
      <c r="Y156" s="94" t="s">
        <v>573</v>
      </c>
      <c r="Z156" s="94" t="s">
        <v>138</v>
      </c>
      <c r="AA156" s="155"/>
    </row>
    <row r="157" spans="1:28" ht="60">
      <c r="A157" s="120">
        <f t="shared" si="14"/>
        <v>16</v>
      </c>
      <c r="B157" s="205" t="s">
        <v>51</v>
      </c>
      <c r="C157" s="67" t="s">
        <v>19</v>
      </c>
      <c r="D157" s="67" t="s">
        <v>20</v>
      </c>
      <c r="E157" s="69" t="s">
        <v>21</v>
      </c>
      <c r="F157" s="206">
        <v>20661.43</v>
      </c>
      <c r="G157" s="66">
        <f t="shared" si="13"/>
        <v>20661.43</v>
      </c>
      <c r="H157" s="76"/>
      <c r="I157" s="66"/>
      <c r="J157" s="66"/>
      <c r="K157" s="66"/>
      <c r="L157" s="66"/>
      <c r="M157" s="66"/>
      <c r="N157" s="66"/>
      <c r="O157" s="66"/>
      <c r="P157" s="66"/>
      <c r="Q157" s="66"/>
      <c r="R157" s="206">
        <v>20661.43</v>
      </c>
      <c r="S157" s="105"/>
      <c r="T157" s="105"/>
      <c r="U157" s="105"/>
      <c r="V157" s="66"/>
      <c r="W157" s="274" t="s">
        <v>47</v>
      </c>
      <c r="X157" s="113" t="s">
        <v>48</v>
      </c>
      <c r="Y157" s="94" t="s">
        <v>574</v>
      </c>
      <c r="Z157" s="94" t="s">
        <v>139</v>
      </c>
      <c r="AA157" s="155"/>
    </row>
    <row r="158" spans="1:28" ht="45">
      <c r="A158" s="120">
        <f t="shared" si="14"/>
        <v>17</v>
      </c>
      <c r="B158" s="64" t="s">
        <v>24</v>
      </c>
      <c r="C158" s="67" t="s">
        <v>19</v>
      </c>
      <c r="D158" s="67" t="s">
        <v>20</v>
      </c>
      <c r="E158" s="69" t="s">
        <v>21</v>
      </c>
      <c r="F158" s="66">
        <v>29953.8</v>
      </c>
      <c r="G158" s="66">
        <f t="shared" si="13"/>
        <v>29953.8</v>
      </c>
      <c r="H158" s="66"/>
      <c r="I158" s="66"/>
      <c r="J158" s="207"/>
      <c r="K158" s="208"/>
      <c r="L158" s="231"/>
      <c r="M158" s="225"/>
      <c r="N158" s="225"/>
      <c r="O158" s="66">
        <v>29953.8</v>
      </c>
      <c r="P158" s="66"/>
      <c r="Q158" s="66"/>
      <c r="R158" s="66"/>
      <c r="S158" s="249"/>
      <c r="T158" s="210"/>
      <c r="U158" s="210"/>
      <c r="V158" s="208"/>
      <c r="W158" s="275" t="s">
        <v>25</v>
      </c>
      <c r="X158" s="211"/>
      <c r="Y158" s="104" t="s">
        <v>575</v>
      </c>
      <c r="Z158" s="104" t="s">
        <v>140</v>
      </c>
      <c r="AA158" s="153"/>
    </row>
    <row r="159" spans="1:28" s="14" customFormat="1" ht="30">
      <c r="A159" s="120">
        <f t="shared" si="14"/>
        <v>18</v>
      </c>
      <c r="B159" s="112" t="s">
        <v>41</v>
      </c>
      <c r="C159" s="67" t="s">
        <v>19</v>
      </c>
      <c r="D159" s="67" t="s">
        <v>20</v>
      </c>
      <c r="E159" s="69" t="s">
        <v>21</v>
      </c>
      <c r="F159" s="66">
        <v>18398.349999999999</v>
      </c>
      <c r="G159" s="66">
        <f t="shared" si="13"/>
        <v>18398.349999999999</v>
      </c>
      <c r="H159" s="66"/>
      <c r="I159" s="66"/>
      <c r="J159" s="66"/>
      <c r="K159" s="66"/>
      <c r="L159" s="66"/>
      <c r="M159" s="66"/>
      <c r="N159" s="66"/>
      <c r="O159" s="66">
        <v>18398.349999999999</v>
      </c>
      <c r="P159" s="66"/>
      <c r="Q159" s="66"/>
      <c r="R159" s="105"/>
      <c r="S159" s="250"/>
      <c r="T159" s="105"/>
      <c r="U159" s="105"/>
      <c r="V159" s="105"/>
      <c r="W159" s="105"/>
      <c r="X159" s="133"/>
      <c r="Y159" s="94" t="s">
        <v>576</v>
      </c>
      <c r="Z159" s="94" t="s">
        <v>132</v>
      </c>
      <c r="AA159" s="153"/>
    </row>
    <row r="160" spans="1:28" s="14" customFormat="1" ht="45">
      <c r="A160" s="340">
        <f t="shared" si="14"/>
        <v>19</v>
      </c>
      <c r="B160" s="352" t="s">
        <v>395</v>
      </c>
      <c r="C160" s="342" t="s">
        <v>19</v>
      </c>
      <c r="D160" s="342" t="s">
        <v>20</v>
      </c>
      <c r="E160" s="343" t="s">
        <v>21</v>
      </c>
      <c r="F160" s="364">
        <v>14428</v>
      </c>
      <c r="G160" s="345">
        <f t="shared" si="13"/>
        <v>0</v>
      </c>
      <c r="H160" s="365"/>
      <c r="I160" s="364"/>
      <c r="J160" s="366"/>
      <c r="K160" s="364">
        <v>0</v>
      </c>
      <c r="L160" s="364"/>
      <c r="M160" s="364"/>
      <c r="N160" s="364"/>
      <c r="O160" s="364"/>
      <c r="P160" s="364"/>
      <c r="Q160" s="345"/>
      <c r="R160" s="355"/>
      <c r="S160" s="367"/>
      <c r="T160" s="354"/>
      <c r="U160" s="354"/>
      <c r="V160" s="354"/>
      <c r="W160" s="354"/>
      <c r="X160" s="368"/>
      <c r="Y160" s="350" t="s">
        <v>577</v>
      </c>
      <c r="Z160" s="350" t="s">
        <v>442</v>
      </c>
      <c r="AA160" s="153"/>
    </row>
    <row r="161" spans="1:27" s="14" customFormat="1" ht="30">
      <c r="A161" s="340"/>
      <c r="B161" s="422" t="s">
        <v>637</v>
      </c>
      <c r="C161" s="342" t="s">
        <v>19</v>
      </c>
      <c r="D161" s="342" t="s">
        <v>20</v>
      </c>
      <c r="E161" s="343" t="s">
        <v>21</v>
      </c>
      <c r="F161" s="364">
        <v>60000</v>
      </c>
      <c r="G161" s="345">
        <v>60000</v>
      </c>
      <c r="H161" s="365"/>
      <c r="I161" s="364"/>
      <c r="J161" s="366"/>
      <c r="K161" s="364"/>
      <c r="L161" s="364"/>
      <c r="M161" s="364"/>
      <c r="N161" s="364"/>
      <c r="O161" s="364"/>
      <c r="P161" s="364"/>
      <c r="Q161" s="365"/>
      <c r="R161" s="355"/>
      <c r="S161" s="367"/>
      <c r="T161" s="354"/>
      <c r="U161" s="354"/>
      <c r="V161" s="354"/>
      <c r="W161" s="354"/>
      <c r="X161" s="368"/>
      <c r="Y161" s="350"/>
      <c r="Z161" s="350"/>
      <c r="AA161" s="153"/>
    </row>
    <row r="162" spans="1:27" s="24" customFormat="1" ht="45">
      <c r="A162" s="120">
        <f>A160+1</f>
        <v>20</v>
      </c>
      <c r="B162" s="212" t="s">
        <v>54</v>
      </c>
      <c r="C162" s="213" t="s">
        <v>19</v>
      </c>
      <c r="D162" s="213" t="s">
        <v>55</v>
      </c>
      <c r="E162" s="214" t="s">
        <v>21</v>
      </c>
      <c r="F162" s="215">
        <v>14883</v>
      </c>
      <c r="G162" s="66">
        <f t="shared" si="13"/>
        <v>14883</v>
      </c>
      <c r="H162" s="216"/>
      <c r="I162" s="215"/>
      <c r="J162" s="217"/>
      <c r="K162" s="215"/>
      <c r="L162" s="215"/>
      <c r="M162" s="215"/>
      <c r="N162" s="215"/>
      <c r="O162" s="215"/>
      <c r="P162" s="215"/>
      <c r="Q162" s="216"/>
      <c r="R162" s="66">
        <v>14883</v>
      </c>
      <c r="S162" s="66"/>
      <c r="T162" s="66"/>
      <c r="U162" s="66"/>
      <c r="V162" s="66"/>
      <c r="W162" s="66"/>
      <c r="X162" s="66"/>
      <c r="Y162" s="94" t="s">
        <v>578</v>
      </c>
      <c r="Z162" s="94" t="s">
        <v>56</v>
      </c>
      <c r="AA162" s="153"/>
    </row>
    <row r="163" spans="1:27" s="24" customFormat="1" ht="45">
      <c r="A163" s="120">
        <f t="shared" si="14"/>
        <v>21</v>
      </c>
      <c r="B163" s="218" t="s">
        <v>57</v>
      </c>
      <c r="C163" s="70" t="s">
        <v>19</v>
      </c>
      <c r="D163" s="70" t="s">
        <v>55</v>
      </c>
      <c r="E163" s="71" t="s">
        <v>21</v>
      </c>
      <c r="F163" s="208">
        <v>6188</v>
      </c>
      <c r="G163" s="66">
        <f t="shared" si="13"/>
        <v>6188</v>
      </c>
      <c r="H163" s="209"/>
      <c r="I163" s="66"/>
      <c r="J163" s="207"/>
      <c r="K163" s="208"/>
      <c r="L163" s="208"/>
      <c r="M163" s="208"/>
      <c r="N163" s="208"/>
      <c r="O163" s="208"/>
      <c r="P163" s="208"/>
      <c r="Q163" s="209"/>
      <c r="R163" s="66">
        <v>6188</v>
      </c>
      <c r="S163" s="66"/>
      <c r="T163" s="66"/>
      <c r="U163" s="66"/>
      <c r="V163" s="66"/>
      <c r="W163" s="66"/>
      <c r="X163" s="66"/>
      <c r="Y163" s="94" t="s">
        <v>579</v>
      </c>
      <c r="Z163" s="94" t="s">
        <v>58</v>
      </c>
      <c r="AA163" s="153"/>
    </row>
    <row r="164" spans="1:27" s="24" customFormat="1" ht="45">
      <c r="A164" s="120">
        <f t="shared" si="14"/>
        <v>22</v>
      </c>
      <c r="B164" s="115" t="s">
        <v>59</v>
      </c>
      <c r="C164" s="16" t="s">
        <v>19</v>
      </c>
      <c r="D164" s="16" t="s">
        <v>55</v>
      </c>
      <c r="E164" s="15" t="s">
        <v>21</v>
      </c>
      <c r="F164" s="17">
        <v>11424</v>
      </c>
      <c r="G164" s="66">
        <f t="shared" si="13"/>
        <v>11424</v>
      </c>
      <c r="H164" s="108"/>
      <c r="I164" s="66"/>
      <c r="J164" s="107"/>
      <c r="K164" s="17"/>
      <c r="L164" s="17"/>
      <c r="M164" s="17"/>
      <c r="N164" s="17"/>
      <c r="O164" s="17"/>
      <c r="P164" s="17"/>
      <c r="Q164" s="17"/>
      <c r="R164" s="208">
        <v>11424</v>
      </c>
      <c r="S164" s="208"/>
      <c r="T164" s="208"/>
      <c r="U164" s="208"/>
      <c r="V164" s="208"/>
      <c r="W164" s="208"/>
      <c r="X164" s="209"/>
      <c r="Y164" s="104" t="s">
        <v>580</v>
      </c>
      <c r="Z164" s="104" t="s">
        <v>60</v>
      </c>
      <c r="AA164" s="153"/>
    </row>
    <row r="165" spans="1:27" s="24" customFormat="1" ht="45">
      <c r="A165" s="120">
        <f t="shared" si="14"/>
        <v>23</v>
      </c>
      <c r="B165" s="15" t="s">
        <v>61</v>
      </c>
      <c r="C165" s="16" t="s">
        <v>19</v>
      </c>
      <c r="D165" s="16" t="s">
        <v>55</v>
      </c>
      <c r="E165" s="15" t="s">
        <v>21</v>
      </c>
      <c r="F165" s="17">
        <v>23346.63</v>
      </c>
      <c r="G165" s="66">
        <f t="shared" si="13"/>
        <v>23346.63</v>
      </c>
      <c r="H165" s="17"/>
      <c r="I165" s="208"/>
      <c r="J165" s="17"/>
      <c r="K165" s="17"/>
      <c r="L165" s="17"/>
      <c r="M165" s="17"/>
      <c r="N165" s="17"/>
      <c r="O165" s="17"/>
      <c r="P165" s="17"/>
      <c r="Q165" s="17"/>
      <c r="R165" s="17">
        <v>23346.63</v>
      </c>
      <c r="S165" s="17"/>
      <c r="T165" s="17"/>
      <c r="U165" s="17"/>
      <c r="V165" s="17"/>
      <c r="W165" s="17"/>
      <c r="X165" s="108"/>
      <c r="Y165" s="94" t="s">
        <v>581</v>
      </c>
      <c r="Z165" s="94" t="s">
        <v>62</v>
      </c>
      <c r="AA165" s="153"/>
    </row>
    <row r="166" spans="1:27" s="24" customFormat="1" ht="75">
      <c r="A166" s="120">
        <f t="shared" si="14"/>
        <v>24</v>
      </c>
      <c r="B166" s="15" t="s">
        <v>63</v>
      </c>
      <c r="C166" s="16" t="s">
        <v>19</v>
      </c>
      <c r="D166" s="16" t="s">
        <v>64</v>
      </c>
      <c r="E166" s="15" t="s">
        <v>21</v>
      </c>
      <c r="F166" s="17">
        <v>182779</v>
      </c>
      <c r="G166" s="66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14"/>
      <c r="W166" s="17"/>
      <c r="X166" s="108" t="s">
        <v>306</v>
      </c>
      <c r="Y166" s="94"/>
      <c r="Z166" s="94" t="s">
        <v>65</v>
      </c>
      <c r="AA166" s="153"/>
    </row>
    <row r="167" spans="1:27" s="24" customFormat="1" ht="30">
      <c r="A167" s="120">
        <f t="shared" si="14"/>
        <v>25</v>
      </c>
      <c r="B167" s="15" t="s">
        <v>66</v>
      </c>
      <c r="C167" s="16" t="s">
        <v>19</v>
      </c>
      <c r="D167" s="16" t="s">
        <v>67</v>
      </c>
      <c r="E167" s="15" t="s">
        <v>21</v>
      </c>
      <c r="F167" s="17">
        <v>8000</v>
      </c>
      <c r="G167" s="66">
        <f t="shared" si="13"/>
        <v>100</v>
      </c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>
        <v>100</v>
      </c>
      <c r="S167" s="17"/>
      <c r="T167" s="17"/>
      <c r="U167" s="17"/>
      <c r="V167" s="17"/>
      <c r="W167" s="17"/>
      <c r="X167" s="89"/>
      <c r="Y167" s="94" t="s">
        <v>582</v>
      </c>
      <c r="Z167" s="94" t="s">
        <v>68</v>
      </c>
      <c r="AA167" s="153"/>
    </row>
    <row r="168" spans="1:27" s="24" customFormat="1" ht="75">
      <c r="A168" s="120">
        <f t="shared" si="14"/>
        <v>26</v>
      </c>
      <c r="B168" s="15" t="s">
        <v>69</v>
      </c>
      <c r="C168" s="16" t="s">
        <v>19</v>
      </c>
      <c r="D168" s="16" t="s">
        <v>64</v>
      </c>
      <c r="E168" s="15" t="s">
        <v>21</v>
      </c>
      <c r="F168" s="17">
        <v>220455</v>
      </c>
      <c r="G168" s="66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21"/>
      <c r="X168" s="108" t="s">
        <v>307</v>
      </c>
      <c r="Y168" s="94"/>
      <c r="Z168" s="94" t="s">
        <v>70</v>
      </c>
      <c r="AA168" s="153"/>
    </row>
    <row r="169" spans="1:27" s="24" customFormat="1" ht="45">
      <c r="A169" s="120">
        <f t="shared" si="14"/>
        <v>27</v>
      </c>
      <c r="B169" s="15" t="s">
        <v>372</v>
      </c>
      <c r="C169" s="16" t="s">
        <v>19</v>
      </c>
      <c r="D169" s="16" t="s">
        <v>55</v>
      </c>
      <c r="E169" s="15" t="s">
        <v>21</v>
      </c>
      <c r="F169" s="17">
        <v>42978.11</v>
      </c>
      <c r="G169" s="66">
        <f t="shared" si="13"/>
        <v>100</v>
      </c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>
        <v>100</v>
      </c>
      <c r="S169" s="17"/>
      <c r="T169" s="17"/>
      <c r="U169" s="17"/>
      <c r="V169" s="17"/>
      <c r="W169" s="17"/>
      <c r="X169" s="89"/>
      <c r="Y169" s="94" t="s">
        <v>583</v>
      </c>
      <c r="Z169" s="94" t="s">
        <v>71</v>
      </c>
      <c r="AA169" s="153"/>
    </row>
    <row r="170" spans="1:27" s="24" customFormat="1" ht="30">
      <c r="A170" s="120">
        <f t="shared" si="14"/>
        <v>28</v>
      </c>
      <c r="B170" s="15" t="s">
        <v>72</v>
      </c>
      <c r="C170" s="16" t="s">
        <v>19</v>
      </c>
      <c r="D170" s="16" t="s">
        <v>55</v>
      </c>
      <c r="E170" s="15" t="s">
        <v>21</v>
      </c>
      <c r="F170" s="17">
        <v>24741</v>
      </c>
      <c r="G170" s="66">
        <f t="shared" si="13"/>
        <v>100</v>
      </c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>
        <v>100</v>
      </c>
      <c r="S170" s="17"/>
      <c r="T170" s="17"/>
      <c r="U170" s="17"/>
      <c r="V170" s="23"/>
      <c r="W170" s="23"/>
      <c r="X170" s="89"/>
      <c r="Y170" s="94" t="s">
        <v>584</v>
      </c>
      <c r="Z170" s="94" t="s">
        <v>73</v>
      </c>
      <c r="AA170" s="153"/>
    </row>
    <row r="171" spans="1:27" s="24" customFormat="1" ht="90">
      <c r="A171" s="120">
        <f t="shared" si="14"/>
        <v>29</v>
      </c>
      <c r="B171" s="15" t="s">
        <v>74</v>
      </c>
      <c r="C171" s="16" t="s">
        <v>19</v>
      </c>
      <c r="D171" s="16" t="s">
        <v>38</v>
      </c>
      <c r="E171" s="15" t="s">
        <v>21</v>
      </c>
      <c r="F171" s="17">
        <v>1033522.07</v>
      </c>
      <c r="G171" s="66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23" t="s">
        <v>30</v>
      </c>
      <c r="X171" s="108" t="s">
        <v>308</v>
      </c>
      <c r="Y171" s="94"/>
      <c r="Z171" s="270"/>
      <c r="AA171" s="153"/>
    </row>
    <row r="172" spans="1:27" s="24" customFormat="1" ht="30">
      <c r="A172" s="120">
        <f t="shared" si="14"/>
        <v>30</v>
      </c>
      <c r="B172" s="15" t="s">
        <v>75</v>
      </c>
      <c r="C172" s="16" t="s">
        <v>19</v>
      </c>
      <c r="D172" s="16" t="s">
        <v>20</v>
      </c>
      <c r="E172" s="15" t="s">
        <v>21</v>
      </c>
      <c r="F172" s="17">
        <v>12300</v>
      </c>
      <c r="G172" s="66">
        <f t="shared" si="13"/>
        <v>100</v>
      </c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>
        <v>100</v>
      </c>
      <c r="S172" s="17"/>
      <c r="T172" s="17"/>
      <c r="U172" s="17"/>
      <c r="V172" s="23"/>
      <c r="W172" s="23"/>
      <c r="X172" s="89"/>
      <c r="Y172" s="94" t="s">
        <v>585</v>
      </c>
      <c r="Z172" s="94" t="s">
        <v>76</v>
      </c>
      <c r="AA172" s="153"/>
    </row>
    <row r="173" spans="1:27" s="24" customFormat="1" ht="45">
      <c r="A173" s="120">
        <f t="shared" si="14"/>
        <v>31</v>
      </c>
      <c r="B173" s="15" t="s">
        <v>77</v>
      </c>
      <c r="C173" s="16" t="s">
        <v>19</v>
      </c>
      <c r="D173" s="16" t="s">
        <v>20</v>
      </c>
      <c r="E173" s="15" t="s">
        <v>21</v>
      </c>
      <c r="F173" s="17">
        <v>12000</v>
      </c>
      <c r="G173" s="66">
        <f t="shared" si="13"/>
        <v>12000</v>
      </c>
      <c r="H173" s="17"/>
      <c r="I173" s="17"/>
      <c r="J173" s="17"/>
      <c r="K173" s="17"/>
      <c r="L173" s="17"/>
      <c r="M173" s="17">
        <v>12000</v>
      </c>
      <c r="N173" s="17"/>
      <c r="O173" s="17"/>
      <c r="P173" s="17"/>
      <c r="Q173" s="17"/>
      <c r="R173" s="17"/>
      <c r="S173" s="17"/>
      <c r="T173" s="17"/>
      <c r="U173" s="17"/>
      <c r="V173" s="23"/>
      <c r="W173" s="23"/>
      <c r="X173" s="89"/>
      <c r="Y173" s="94" t="s">
        <v>586</v>
      </c>
      <c r="Z173" s="94" t="s">
        <v>78</v>
      </c>
      <c r="AA173" s="153"/>
    </row>
    <row r="174" spans="1:27" s="24" customFormat="1" ht="30">
      <c r="A174" s="120">
        <f t="shared" si="14"/>
        <v>32</v>
      </c>
      <c r="B174" s="15" t="s">
        <v>79</v>
      </c>
      <c r="C174" s="16" t="s">
        <v>19</v>
      </c>
      <c r="D174" s="16" t="s">
        <v>38</v>
      </c>
      <c r="E174" s="15" t="s">
        <v>21</v>
      </c>
      <c r="F174" s="17">
        <v>52050</v>
      </c>
      <c r="G174" s="66">
        <f t="shared" si="13"/>
        <v>52050</v>
      </c>
      <c r="H174" s="17"/>
      <c r="I174" s="17"/>
      <c r="J174" s="17"/>
      <c r="K174" s="17"/>
      <c r="L174" s="17"/>
      <c r="M174" s="17">
        <v>52050</v>
      </c>
      <c r="N174" s="17"/>
      <c r="O174" s="20"/>
      <c r="P174" s="20"/>
      <c r="Q174" s="20"/>
      <c r="R174" s="17"/>
      <c r="S174" s="17"/>
      <c r="T174" s="17"/>
      <c r="U174" s="17"/>
      <c r="V174" s="23"/>
      <c r="W174" s="23"/>
      <c r="X174" s="106"/>
      <c r="Y174" s="94" t="s">
        <v>587</v>
      </c>
      <c r="Z174" s="94" t="s">
        <v>80</v>
      </c>
      <c r="AA174" s="153"/>
    </row>
    <row r="175" spans="1:27" s="24" customFormat="1" ht="30">
      <c r="A175" s="120">
        <f t="shared" si="14"/>
        <v>33</v>
      </c>
      <c r="B175" s="15" t="s">
        <v>81</v>
      </c>
      <c r="C175" s="16" t="s">
        <v>19</v>
      </c>
      <c r="D175" s="16" t="s">
        <v>82</v>
      </c>
      <c r="E175" s="15" t="s">
        <v>21</v>
      </c>
      <c r="F175" s="17">
        <v>25000</v>
      </c>
      <c r="G175" s="66">
        <f t="shared" si="13"/>
        <v>5000</v>
      </c>
      <c r="H175" s="17"/>
      <c r="I175" s="17"/>
      <c r="J175" s="17"/>
      <c r="K175" s="17"/>
      <c r="L175" s="17"/>
      <c r="N175" s="17"/>
      <c r="O175" s="17"/>
      <c r="P175" s="17"/>
      <c r="Q175" s="17"/>
      <c r="R175" s="17">
        <v>5000</v>
      </c>
      <c r="S175" s="17"/>
      <c r="T175" s="17"/>
      <c r="U175" s="17"/>
      <c r="V175" s="17"/>
      <c r="W175" s="17"/>
      <c r="X175" s="93"/>
      <c r="Y175" s="94" t="s">
        <v>588</v>
      </c>
      <c r="Z175" s="94" t="s">
        <v>83</v>
      </c>
      <c r="AA175" s="153"/>
    </row>
    <row r="176" spans="1:27" ht="17.5">
      <c r="A176" s="400" t="s">
        <v>84</v>
      </c>
      <c r="B176" s="400"/>
      <c r="C176" s="400"/>
      <c r="D176" s="400"/>
      <c r="E176" s="400"/>
      <c r="F176" s="29">
        <f t="shared" ref="F176:V176" si="15">SUM(F141:F175)</f>
        <v>3393154.38</v>
      </c>
      <c r="G176" s="29">
        <f t="shared" si="15"/>
        <v>1834351.2</v>
      </c>
      <c r="H176" s="29">
        <f t="shared" si="15"/>
        <v>0</v>
      </c>
      <c r="I176" s="29">
        <f t="shared" si="15"/>
        <v>0</v>
      </c>
      <c r="J176" s="29">
        <f t="shared" si="15"/>
        <v>0</v>
      </c>
      <c r="K176" s="29">
        <f t="shared" si="15"/>
        <v>65149.84</v>
      </c>
      <c r="L176" s="29">
        <f t="shared" si="15"/>
        <v>0</v>
      </c>
      <c r="M176" s="29">
        <f t="shared" si="15"/>
        <v>175912.97</v>
      </c>
      <c r="N176" s="29">
        <f t="shared" si="15"/>
        <v>41853.81</v>
      </c>
      <c r="O176" s="29">
        <f t="shared" si="15"/>
        <v>873352.15</v>
      </c>
      <c r="P176" s="29">
        <f t="shared" si="15"/>
        <v>0</v>
      </c>
      <c r="Q176" s="29">
        <f t="shared" si="15"/>
        <v>53000</v>
      </c>
      <c r="R176" s="29">
        <f t="shared" si="15"/>
        <v>126367.43000000001</v>
      </c>
      <c r="S176" s="29">
        <f t="shared" si="15"/>
        <v>0</v>
      </c>
      <c r="T176" s="29">
        <f t="shared" si="15"/>
        <v>0</v>
      </c>
      <c r="U176" s="29">
        <f t="shared" si="15"/>
        <v>0</v>
      </c>
      <c r="V176" s="29">
        <f t="shared" si="15"/>
        <v>438715</v>
      </c>
      <c r="W176" s="30"/>
      <c r="X176" s="80"/>
      <c r="Y176" s="98"/>
      <c r="Z176" s="98"/>
      <c r="AA176" s="153"/>
    </row>
    <row r="177" spans="1:29" ht="17.25" customHeight="1">
      <c r="A177" s="18"/>
      <c r="B177" s="31"/>
      <c r="C177" s="13"/>
      <c r="D177" s="32"/>
      <c r="E177" s="33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5"/>
      <c r="W177" s="35"/>
      <c r="X177" s="90"/>
      <c r="Y177" s="94"/>
      <c r="Z177" s="272"/>
      <c r="AA177" s="153"/>
    </row>
    <row r="178" spans="1:29" ht="20">
      <c r="A178" s="401" t="s">
        <v>85</v>
      </c>
      <c r="B178" s="401"/>
      <c r="C178" s="401"/>
      <c r="D178" s="401"/>
      <c r="E178" s="401"/>
      <c r="F178" s="36">
        <f t="shared" ref="F178:V178" si="16">F64+F138+F176</f>
        <v>100907837.89999998</v>
      </c>
      <c r="G178" s="36">
        <f t="shared" si="16"/>
        <v>42218145.940000005</v>
      </c>
      <c r="H178" s="36">
        <f t="shared" si="16"/>
        <v>3364559.37</v>
      </c>
      <c r="I178" s="36">
        <f t="shared" si="16"/>
        <v>1770060</v>
      </c>
      <c r="J178" s="36">
        <f t="shared" si="16"/>
        <v>439300</v>
      </c>
      <c r="K178" s="36">
        <f t="shared" si="16"/>
        <v>2600913.4499999997</v>
      </c>
      <c r="L178" s="36">
        <f t="shared" si="16"/>
        <v>634483.48</v>
      </c>
      <c r="M178" s="36">
        <f t="shared" si="16"/>
        <v>175912.97</v>
      </c>
      <c r="N178" s="36">
        <f t="shared" si="16"/>
        <v>168675.86</v>
      </c>
      <c r="O178" s="36">
        <f t="shared" si="16"/>
        <v>873352.15</v>
      </c>
      <c r="P178" s="36">
        <f t="shared" si="16"/>
        <v>10229100</v>
      </c>
      <c r="Q178" s="36">
        <f t="shared" si="16"/>
        <v>53000</v>
      </c>
      <c r="R178" s="36">
        <f t="shared" si="16"/>
        <v>3236664.7300000004</v>
      </c>
      <c r="S178" s="36">
        <f t="shared" si="16"/>
        <v>1232338.8</v>
      </c>
      <c r="T178" s="36">
        <f t="shared" si="16"/>
        <v>1993547.77</v>
      </c>
      <c r="U178" s="36">
        <f t="shared" si="16"/>
        <v>1077096.51</v>
      </c>
      <c r="V178" s="36">
        <f t="shared" si="16"/>
        <v>17673700.219999999</v>
      </c>
      <c r="W178" s="36"/>
      <c r="X178" s="81"/>
      <c r="Y178" s="99"/>
      <c r="Z178" s="99"/>
      <c r="AA178" s="153"/>
      <c r="AB178" s="9">
        <f>SUM(AB6:AB176)</f>
        <v>1147030.67</v>
      </c>
      <c r="AC178" s="153"/>
    </row>
    <row r="179" spans="1:29" ht="20">
      <c r="A179" s="37"/>
      <c r="B179" s="73"/>
      <c r="C179" s="38"/>
      <c r="D179" s="38"/>
      <c r="E179" s="39"/>
      <c r="F179" s="40"/>
      <c r="G179" s="40"/>
      <c r="H179" s="40"/>
      <c r="I179" s="170"/>
      <c r="J179" s="40"/>
      <c r="K179" s="170"/>
      <c r="L179" s="164"/>
      <c r="M179" s="170"/>
      <c r="N179" s="170"/>
      <c r="O179" s="40"/>
      <c r="P179" s="40"/>
      <c r="Q179" s="40"/>
      <c r="R179" s="40"/>
      <c r="S179" s="40"/>
      <c r="T179" s="40"/>
      <c r="U179" s="40"/>
      <c r="V179" s="40"/>
      <c r="W179" s="41"/>
      <c r="X179" s="91"/>
      <c r="Y179" s="94"/>
      <c r="Z179" s="272"/>
      <c r="AA179" s="153"/>
    </row>
    <row r="180" spans="1:29" ht="24.5">
      <c r="A180" s="387" t="s">
        <v>86</v>
      </c>
      <c r="B180" s="388"/>
      <c r="C180" s="388"/>
      <c r="D180" s="388"/>
      <c r="E180" s="388"/>
      <c r="F180" s="388"/>
      <c r="G180" s="388"/>
      <c r="H180" s="388"/>
      <c r="I180" s="388"/>
      <c r="J180" s="388"/>
      <c r="K180" s="388"/>
      <c r="L180" s="388"/>
      <c r="M180" s="388"/>
      <c r="N180" s="388"/>
      <c r="O180" s="388"/>
      <c r="P180" s="388"/>
      <c r="Q180" s="388"/>
      <c r="R180" s="388"/>
      <c r="S180" s="388"/>
      <c r="T180" s="388"/>
      <c r="U180" s="388"/>
      <c r="V180" s="388"/>
      <c r="W180" s="388"/>
      <c r="X180" s="388"/>
      <c r="Y180" s="388"/>
      <c r="Z180" s="389"/>
      <c r="AA180" s="153"/>
    </row>
    <row r="181" spans="1:29" ht="24.5">
      <c r="A181" s="42"/>
      <c r="B181" s="74"/>
      <c r="C181" s="46"/>
      <c r="D181" s="46"/>
      <c r="E181" s="46"/>
      <c r="F181" s="48"/>
      <c r="G181" s="48"/>
      <c r="H181" s="46"/>
      <c r="I181" s="219"/>
      <c r="J181" s="220"/>
      <c r="K181" s="221"/>
      <c r="L181" s="220"/>
      <c r="M181" s="220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92"/>
      <c r="Y181" s="94"/>
      <c r="Z181" s="272"/>
      <c r="AA181" s="153"/>
    </row>
    <row r="182" spans="1:29" ht="20">
      <c r="A182" s="402" t="s">
        <v>87</v>
      </c>
      <c r="B182" s="402"/>
      <c r="C182" s="402"/>
      <c r="D182" s="402"/>
      <c r="E182" s="402"/>
      <c r="F182" s="402"/>
      <c r="G182" s="402"/>
      <c r="H182" s="402"/>
      <c r="I182" s="402"/>
      <c r="J182" s="402"/>
      <c r="K182" s="402"/>
      <c r="L182" s="402"/>
      <c r="M182" s="402"/>
      <c r="N182" s="402"/>
      <c r="O182" s="402"/>
      <c r="P182" s="402"/>
      <c r="Q182" s="402"/>
      <c r="R182" s="402"/>
      <c r="S182" s="402"/>
      <c r="T182" s="402"/>
      <c r="U182" s="402"/>
      <c r="V182" s="402"/>
      <c r="W182" s="402"/>
      <c r="X182" s="403"/>
      <c r="Y182" s="276"/>
      <c r="Z182" s="276"/>
      <c r="AA182" s="153"/>
    </row>
    <row r="183" spans="1:29" customFormat="1" ht="30">
      <c r="A183" s="120">
        <v>1</v>
      </c>
      <c r="B183" s="15" t="s">
        <v>375</v>
      </c>
      <c r="C183" s="16" t="s">
        <v>19</v>
      </c>
      <c r="D183" s="16" t="s">
        <v>20</v>
      </c>
      <c r="E183" s="15" t="s">
        <v>89</v>
      </c>
      <c r="F183" s="65">
        <v>200000</v>
      </c>
      <c r="G183" s="65">
        <v>100000</v>
      </c>
      <c r="H183" s="17">
        <v>100000</v>
      </c>
      <c r="I183" s="17"/>
      <c r="J183" s="17"/>
      <c r="K183" s="17"/>
      <c r="L183" s="17"/>
      <c r="M183" s="17"/>
      <c r="N183" s="17"/>
      <c r="O183" s="20"/>
      <c r="P183" s="20"/>
      <c r="Q183" s="20"/>
      <c r="R183" s="65">
        <v>100000</v>
      </c>
      <c r="S183" s="147"/>
      <c r="T183" s="147"/>
      <c r="U183" s="147"/>
      <c r="V183" s="147"/>
      <c r="W183" s="148"/>
      <c r="X183" s="108"/>
      <c r="Y183" s="240" t="s">
        <v>589</v>
      </c>
      <c r="Z183" s="240" t="s">
        <v>443</v>
      </c>
    </row>
    <row r="184" spans="1:29" customFormat="1" ht="60">
      <c r="A184" s="120">
        <f t="shared" ref="A184" si="17">A183+1</f>
        <v>2</v>
      </c>
      <c r="B184" s="15" t="s">
        <v>399</v>
      </c>
      <c r="C184" s="16" t="s">
        <v>19</v>
      </c>
      <c r="D184" s="16" t="s">
        <v>20</v>
      </c>
      <c r="E184" s="15" t="s">
        <v>89</v>
      </c>
      <c r="F184" s="65">
        <v>400000</v>
      </c>
      <c r="G184" s="65">
        <v>100000</v>
      </c>
      <c r="H184" s="17">
        <v>300000</v>
      </c>
      <c r="I184" s="17"/>
      <c r="J184" s="17"/>
      <c r="K184" s="17"/>
      <c r="L184" s="17"/>
      <c r="M184" s="17"/>
      <c r="N184" s="17"/>
      <c r="O184" s="20"/>
      <c r="P184" s="20"/>
      <c r="Q184" s="20"/>
      <c r="R184" s="65">
        <v>100000</v>
      </c>
      <c r="S184" s="147"/>
      <c r="T184" s="147"/>
      <c r="U184" s="147"/>
      <c r="V184" s="147"/>
      <c r="W184" s="148"/>
      <c r="X184" s="108"/>
      <c r="Y184" s="277" t="s">
        <v>590</v>
      </c>
      <c r="Z184" s="277" t="s">
        <v>444</v>
      </c>
    </row>
    <row r="185" spans="1:29" ht="17.5">
      <c r="A185" s="390" t="s">
        <v>94</v>
      </c>
      <c r="B185" s="390"/>
      <c r="C185" s="390"/>
      <c r="D185" s="390"/>
      <c r="E185" s="390"/>
      <c r="F185" s="172">
        <f t="shared" ref="F185:V185" si="18">SUM(F183:F184)</f>
        <v>600000</v>
      </c>
      <c r="G185" s="172">
        <f t="shared" si="18"/>
        <v>200000</v>
      </c>
      <c r="H185" s="28">
        <f t="shared" si="18"/>
        <v>400000</v>
      </c>
      <c r="I185" s="28">
        <f t="shared" si="18"/>
        <v>0</v>
      </c>
      <c r="J185" s="28">
        <f t="shared" si="18"/>
        <v>0</v>
      </c>
      <c r="K185" s="28">
        <f t="shared" si="18"/>
        <v>0</v>
      </c>
      <c r="L185" s="28">
        <f t="shared" si="18"/>
        <v>0</v>
      </c>
      <c r="M185" s="28">
        <f t="shared" si="18"/>
        <v>0</v>
      </c>
      <c r="N185" s="28">
        <f t="shared" si="18"/>
        <v>0</v>
      </c>
      <c r="O185" s="28">
        <f t="shared" si="18"/>
        <v>0</v>
      </c>
      <c r="P185" s="28">
        <f t="shared" si="18"/>
        <v>0</v>
      </c>
      <c r="Q185" s="28">
        <f t="shared" si="18"/>
        <v>0</v>
      </c>
      <c r="R185" s="28">
        <f t="shared" si="18"/>
        <v>200000</v>
      </c>
      <c r="S185" s="28">
        <f t="shared" si="18"/>
        <v>0</v>
      </c>
      <c r="T185" s="28">
        <f t="shared" si="18"/>
        <v>0</v>
      </c>
      <c r="U185" s="28">
        <f t="shared" si="18"/>
        <v>0</v>
      </c>
      <c r="V185" s="28">
        <f t="shared" si="18"/>
        <v>0</v>
      </c>
      <c r="W185" s="28"/>
      <c r="X185" s="152"/>
      <c r="Y185" s="278"/>
      <c r="Z185" s="278"/>
      <c r="AA185" s="153"/>
    </row>
    <row r="186" spans="1:29" s="124" customFormat="1">
      <c r="A186" s="125"/>
      <c r="B186" s="126"/>
      <c r="C186" s="127"/>
      <c r="D186" s="127"/>
      <c r="E186" s="128"/>
      <c r="F186" s="123"/>
      <c r="G186" s="123"/>
      <c r="H186" s="123"/>
      <c r="I186" s="123"/>
      <c r="J186" s="123"/>
      <c r="K186" s="123"/>
      <c r="L186" s="123"/>
      <c r="M186" s="123"/>
      <c r="N186" s="123"/>
      <c r="O186" s="129"/>
      <c r="P186" s="129"/>
      <c r="Q186" s="129"/>
      <c r="R186" s="129"/>
      <c r="S186" s="130"/>
      <c r="T186" s="130"/>
      <c r="U186" s="130"/>
      <c r="V186" s="131"/>
      <c r="W186" s="131"/>
      <c r="X186" s="132"/>
      <c r="Y186" s="279"/>
      <c r="Z186" s="268"/>
      <c r="AA186" s="153"/>
    </row>
    <row r="187" spans="1:29" ht="20">
      <c r="A187" s="402" t="s">
        <v>95</v>
      </c>
      <c r="B187" s="402"/>
      <c r="C187" s="402"/>
      <c r="D187" s="402"/>
      <c r="E187" s="402"/>
      <c r="F187" s="402"/>
      <c r="G187" s="402"/>
      <c r="H187" s="402"/>
      <c r="I187" s="402"/>
      <c r="J187" s="402"/>
      <c r="K187" s="402"/>
      <c r="L187" s="402"/>
      <c r="M187" s="402"/>
      <c r="N187" s="402"/>
      <c r="O187" s="402"/>
      <c r="P187" s="402"/>
      <c r="Q187" s="402"/>
      <c r="R187" s="402"/>
      <c r="S187" s="402"/>
      <c r="T187" s="402"/>
      <c r="U187" s="402"/>
      <c r="V187" s="402"/>
      <c r="W187" s="402"/>
      <c r="X187" s="403"/>
      <c r="Y187" s="276"/>
      <c r="Z187" s="276"/>
      <c r="AA187" s="153"/>
    </row>
    <row r="188" spans="1:29" customFormat="1" ht="60">
      <c r="A188" s="116">
        <v>1</v>
      </c>
      <c r="B188" s="71" t="s">
        <v>200</v>
      </c>
      <c r="C188" s="70" t="s">
        <v>19</v>
      </c>
      <c r="D188" s="70" t="s">
        <v>20</v>
      </c>
      <c r="E188" s="71" t="s">
        <v>89</v>
      </c>
      <c r="F188" s="239">
        <v>757311.1</v>
      </c>
      <c r="G188" s="239">
        <v>757311.1</v>
      </c>
      <c r="H188" s="242"/>
      <c r="I188" s="242"/>
      <c r="J188" s="242"/>
      <c r="K188" s="242"/>
      <c r="L188" s="242"/>
      <c r="M188" s="242"/>
      <c r="N188" s="242"/>
      <c r="O188" s="242"/>
      <c r="P188" s="242"/>
      <c r="Q188" s="239">
        <v>757311.1</v>
      </c>
      <c r="R188" s="242"/>
      <c r="S188" s="242"/>
      <c r="T188" s="242"/>
      <c r="U188" s="242"/>
      <c r="V188" s="242"/>
      <c r="W188" s="242"/>
      <c r="X188" s="243"/>
      <c r="Y188" s="240" t="s">
        <v>591</v>
      </c>
      <c r="Z188" s="240" t="s">
        <v>302</v>
      </c>
    </row>
    <row r="189" spans="1:29" customFormat="1" ht="90">
      <c r="A189" s="18">
        <v>2</v>
      </c>
      <c r="B189" s="149" t="s">
        <v>224</v>
      </c>
      <c r="C189" s="16" t="s">
        <v>19</v>
      </c>
      <c r="D189" s="16" t="s">
        <v>20</v>
      </c>
      <c r="E189" s="15" t="s">
        <v>89</v>
      </c>
      <c r="F189" s="17">
        <v>80000</v>
      </c>
      <c r="G189" s="17">
        <v>80000</v>
      </c>
      <c r="H189" s="17"/>
      <c r="I189" s="17"/>
      <c r="J189" s="17"/>
      <c r="K189" s="17"/>
      <c r="L189" s="17"/>
      <c r="M189" s="17"/>
      <c r="N189" s="17"/>
      <c r="O189" s="20"/>
      <c r="P189" s="20"/>
      <c r="Q189" s="20"/>
      <c r="R189" s="17">
        <v>80000</v>
      </c>
      <c r="S189" s="147"/>
      <c r="T189" s="147"/>
      <c r="U189" s="147"/>
      <c r="V189" s="147"/>
      <c r="W189" s="148"/>
      <c r="X189" s="108" t="s">
        <v>376</v>
      </c>
      <c r="Y189" s="241" t="s">
        <v>592</v>
      </c>
      <c r="Z189" s="241" t="s">
        <v>377</v>
      </c>
    </row>
    <row r="190" spans="1:29" customFormat="1" ht="75">
      <c r="A190" s="18">
        <v>3</v>
      </c>
      <c r="B190" s="15" t="s">
        <v>225</v>
      </c>
      <c r="C190" s="16" t="s">
        <v>19</v>
      </c>
      <c r="D190" s="16" t="s">
        <v>20</v>
      </c>
      <c r="E190" s="15" t="s">
        <v>89</v>
      </c>
      <c r="F190" s="17">
        <v>60000</v>
      </c>
      <c r="G190" s="17">
        <v>60000</v>
      </c>
      <c r="H190" s="17"/>
      <c r="I190" s="17"/>
      <c r="J190" s="17"/>
      <c r="K190" s="17"/>
      <c r="L190" s="17"/>
      <c r="M190" s="17"/>
      <c r="N190" s="17"/>
      <c r="O190" s="20"/>
      <c r="P190" s="20"/>
      <c r="Q190" s="20"/>
      <c r="R190" s="17">
        <v>60000</v>
      </c>
      <c r="S190" s="147"/>
      <c r="T190" s="147"/>
      <c r="U190" s="147"/>
      <c r="V190" s="147"/>
      <c r="W190" s="148"/>
      <c r="X190" s="108" t="s">
        <v>376</v>
      </c>
      <c r="Y190" s="241" t="s">
        <v>593</v>
      </c>
      <c r="Z190" s="241" t="s">
        <v>378</v>
      </c>
    </row>
    <row r="191" spans="1:29" customFormat="1" ht="45">
      <c r="A191" s="18">
        <v>4</v>
      </c>
      <c r="B191" s="15" t="s">
        <v>88</v>
      </c>
      <c r="C191" s="16" t="s">
        <v>19</v>
      </c>
      <c r="D191" s="16" t="s">
        <v>20</v>
      </c>
      <c r="E191" s="15" t="s">
        <v>89</v>
      </c>
      <c r="F191" s="17">
        <v>300000</v>
      </c>
      <c r="G191" s="17">
        <v>100</v>
      </c>
      <c r="H191" s="17"/>
      <c r="I191" s="17"/>
      <c r="J191" s="17"/>
      <c r="K191" s="17"/>
      <c r="L191" s="17"/>
      <c r="M191" s="17"/>
      <c r="N191" s="17"/>
      <c r="O191" s="20"/>
      <c r="P191" s="20"/>
      <c r="Q191" s="20"/>
      <c r="R191" s="20">
        <v>100</v>
      </c>
      <c r="S191" s="147"/>
      <c r="T191" s="147"/>
      <c r="U191" s="147"/>
      <c r="V191" s="147"/>
      <c r="W191" s="148"/>
      <c r="X191" s="108"/>
      <c r="Y191" s="241" t="s">
        <v>594</v>
      </c>
      <c r="Z191" s="241" t="s">
        <v>379</v>
      </c>
    </row>
    <row r="192" spans="1:29" customFormat="1" ht="45">
      <c r="A192" s="18">
        <v>5</v>
      </c>
      <c r="B192" s="15" t="s">
        <v>90</v>
      </c>
      <c r="C192" s="16" t="s">
        <v>19</v>
      </c>
      <c r="D192" s="16" t="s">
        <v>20</v>
      </c>
      <c r="E192" s="15" t="s">
        <v>89</v>
      </c>
      <c r="F192" s="17">
        <v>15000</v>
      </c>
      <c r="G192" s="17">
        <v>8000</v>
      </c>
      <c r="H192" s="17">
        <v>7000</v>
      </c>
      <c r="I192" s="17"/>
      <c r="J192" s="17"/>
      <c r="K192" s="17"/>
      <c r="L192" s="17"/>
      <c r="M192" s="17"/>
      <c r="N192" s="17"/>
      <c r="O192" s="20"/>
      <c r="P192" s="20"/>
      <c r="Q192" s="20"/>
      <c r="R192" s="17">
        <v>8000</v>
      </c>
      <c r="S192" s="147"/>
      <c r="T192" s="147"/>
      <c r="U192" s="147"/>
      <c r="V192" s="147"/>
      <c r="W192" s="148"/>
      <c r="X192" s="108"/>
      <c r="Y192" s="241" t="s">
        <v>595</v>
      </c>
      <c r="Z192" s="241" t="s">
        <v>380</v>
      </c>
    </row>
    <row r="193" spans="1:27" customFormat="1" ht="45">
      <c r="A193" s="18">
        <v>8</v>
      </c>
      <c r="B193" s="115" t="s">
        <v>381</v>
      </c>
      <c r="C193" s="70" t="s">
        <v>31</v>
      </c>
      <c r="D193" s="16" t="s">
        <v>20</v>
      </c>
      <c r="E193" s="71" t="s">
        <v>89</v>
      </c>
      <c r="F193" s="17">
        <v>30000</v>
      </c>
      <c r="G193" s="17">
        <v>10000</v>
      </c>
      <c r="H193" s="17">
        <v>20000</v>
      </c>
      <c r="I193" s="17"/>
      <c r="J193" s="17"/>
      <c r="K193" s="17"/>
      <c r="L193" s="17"/>
      <c r="M193" s="17"/>
      <c r="N193" s="17"/>
      <c r="O193" s="147"/>
      <c r="P193" s="147"/>
      <c r="Q193" s="147"/>
      <c r="R193" s="17">
        <v>10000</v>
      </c>
      <c r="S193" s="147"/>
      <c r="T193" s="150"/>
      <c r="U193" s="150"/>
      <c r="V193" s="150"/>
      <c r="W193" s="151"/>
      <c r="X193" s="108"/>
      <c r="Y193" s="241" t="s">
        <v>596</v>
      </c>
      <c r="Z193" s="241" t="s">
        <v>382</v>
      </c>
    </row>
    <row r="194" spans="1:27" customFormat="1" ht="45">
      <c r="A194" s="18">
        <v>9</v>
      </c>
      <c r="B194" s="15" t="s">
        <v>383</v>
      </c>
      <c r="C194" s="16" t="s">
        <v>31</v>
      </c>
      <c r="D194" s="16" t="s">
        <v>20</v>
      </c>
      <c r="E194" s="15" t="s">
        <v>89</v>
      </c>
      <c r="F194" s="145">
        <v>200000</v>
      </c>
      <c r="G194" s="17">
        <v>100</v>
      </c>
      <c r="H194" s="17"/>
      <c r="I194" s="17"/>
      <c r="J194" s="17"/>
      <c r="K194" s="17"/>
      <c r="L194" s="17"/>
      <c r="M194" s="17"/>
      <c r="N194" s="17"/>
      <c r="O194" s="147"/>
      <c r="P194" s="147"/>
      <c r="Q194" s="147"/>
      <c r="R194" s="145">
        <v>100</v>
      </c>
      <c r="S194" s="147"/>
      <c r="T194" s="147"/>
      <c r="U194" s="147"/>
      <c r="V194" s="147"/>
      <c r="W194" s="148"/>
      <c r="X194" s="108"/>
      <c r="Y194" s="241" t="s">
        <v>597</v>
      </c>
      <c r="Z194" s="241" t="s">
        <v>384</v>
      </c>
    </row>
    <row r="195" spans="1:27" customFormat="1" ht="45">
      <c r="A195" s="18">
        <v>10</v>
      </c>
      <c r="B195" s="15" t="s">
        <v>92</v>
      </c>
      <c r="C195" s="16" t="s">
        <v>19</v>
      </c>
      <c r="D195" s="16" t="s">
        <v>20</v>
      </c>
      <c r="E195" s="15" t="s">
        <v>89</v>
      </c>
      <c r="F195" s="17">
        <v>30000</v>
      </c>
      <c r="G195" s="17">
        <v>100</v>
      </c>
      <c r="H195" s="17"/>
      <c r="I195" s="17"/>
      <c r="J195" s="17"/>
      <c r="K195" s="17"/>
      <c r="L195" s="17"/>
      <c r="M195" s="17"/>
      <c r="N195" s="17"/>
      <c r="O195" s="20"/>
      <c r="P195" s="20"/>
      <c r="Q195" s="20"/>
      <c r="R195" s="17">
        <v>100</v>
      </c>
      <c r="S195" s="147"/>
      <c r="T195" s="147"/>
      <c r="U195" s="147"/>
      <c r="V195" s="147"/>
      <c r="W195" s="148"/>
      <c r="X195" s="108"/>
      <c r="Y195" s="241" t="s">
        <v>598</v>
      </c>
      <c r="Z195" s="241" t="s">
        <v>385</v>
      </c>
    </row>
    <row r="196" spans="1:27" customFormat="1" ht="90">
      <c r="A196" s="18">
        <v>11</v>
      </c>
      <c r="B196" s="15" t="s">
        <v>91</v>
      </c>
      <c r="C196" s="16" t="s">
        <v>19</v>
      </c>
      <c r="D196" s="16" t="s">
        <v>20</v>
      </c>
      <c r="E196" s="15" t="s">
        <v>89</v>
      </c>
      <c r="F196" s="17">
        <v>10000</v>
      </c>
      <c r="G196" s="17">
        <v>100</v>
      </c>
      <c r="H196" s="17"/>
      <c r="I196" s="17"/>
      <c r="J196" s="17"/>
      <c r="K196" s="17"/>
      <c r="L196" s="17"/>
      <c r="M196" s="17"/>
      <c r="N196" s="17"/>
      <c r="O196" s="20"/>
      <c r="P196" s="20"/>
      <c r="Q196" s="20"/>
      <c r="R196" s="17">
        <v>100</v>
      </c>
      <c r="S196" s="147"/>
      <c r="T196" s="147"/>
      <c r="U196" s="147"/>
      <c r="V196" s="147"/>
      <c r="W196" s="148"/>
      <c r="X196" s="108"/>
      <c r="Y196" s="241" t="s">
        <v>599</v>
      </c>
      <c r="Z196" s="241" t="s">
        <v>386</v>
      </c>
    </row>
    <row r="197" spans="1:27" customFormat="1" ht="75">
      <c r="A197" s="18">
        <v>12</v>
      </c>
      <c r="B197" s="15" t="s">
        <v>93</v>
      </c>
      <c r="C197" s="16" t="s">
        <v>31</v>
      </c>
      <c r="D197" s="16" t="s">
        <v>20</v>
      </c>
      <c r="E197" s="15" t="s">
        <v>89</v>
      </c>
      <c r="F197" s="145">
        <v>18000</v>
      </c>
      <c r="G197" s="17">
        <v>100</v>
      </c>
      <c r="H197" s="17"/>
      <c r="I197" s="17"/>
      <c r="J197" s="17"/>
      <c r="K197" s="17"/>
      <c r="L197" s="17"/>
      <c r="M197" s="17"/>
      <c r="N197" s="17"/>
      <c r="O197" s="147"/>
      <c r="P197" s="147"/>
      <c r="Q197" s="147"/>
      <c r="R197" s="145">
        <v>100</v>
      </c>
      <c r="S197" s="147"/>
      <c r="T197" s="147"/>
      <c r="U197" s="147"/>
      <c r="V197" s="147"/>
      <c r="W197" s="148"/>
      <c r="X197" s="108"/>
      <c r="Y197" s="241" t="s">
        <v>600</v>
      </c>
      <c r="Z197" s="241" t="s">
        <v>387</v>
      </c>
    </row>
    <row r="198" spans="1:27" customFormat="1" ht="30">
      <c r="A198" s="18">
        <v>13</v>
      </c>
      <c r="B198" s="15" t="s">
        <v>165</v>
      </c>
      <c r="C198" s="16" t="s">
        <v>31</v>
      </c>
      <c r="D198" s="16" t="s">
        <v>20</v>
      </c>
      <c r="E198" s="15" t="s">
        <v>89</v>
      </c>
      <c r="F198" s="145">
        <v>30000</v>
      </c>
      <c r="G198" s="145">
        <v>100</v>
      </c>
      <c r="H198" s="17"/>
      <c r="I198" s="17"/>
      <c r="J198" s="17"/>
      <c r="K198" s="17"/>
      <c r="L198" s="17"/>
      <c r="M198" s="17"/>
      <c r="N198" s="17"/>
      <c r="O198" s="147"/>
      <c r="P198" s="147"/>
      <c r="Q198" s="147"/>
      <c r="R198" s="145">
        <v>100</v>
      </c>
      <c r="S198" s="147"/>
      <c r="T198" s="147"/>
      <c r="U198" s="147"/>
      <c r="V198" s="147"/>
      <c r="W198" s="148"/>
      <c r="X198" s="108"/>
      <c r="Y198" s="241" t="s">
        <v>601</v>
      </c>
      <c r="Z198" s="241" t="s">
        <v>388</v>
      </c>
    </row>
    <row r="199" spans="1:27" customFormat="1" ht="45">
      <c r="A199" s="18">
        <v>14</v>
      </c>
      <c r="B199" s="15" t="s">
        <v>166</v>
      </c>
      <c r="C199" s="16" t="s">
        <v>31</v>
      </c>
      <c r="D199" s="16" t="s">
        <v>20</v>
      </c>
      <c r="E199" s="15" t="s">
        <v>89</v>
      </c>
      <c r="F199" s="145">
        <v>10000</v>
      </c>
      <c r="G199" s="145">
        <v>100</v>
      </c>
      <c r="H199" s="17"/>
      <c r="I199" s="17"/>
      <c r="J199" s="17"/>
      <c r="K199" s="17"/>
      <c r="L199" s="17"/>
      <c r="M199" s="17"/>
      <c r="N199" s="17"/>
      <c r="O199" s="147"/>
      <c r="P199" s="147"/>
      <c r="Q199" s="147"/>
      <c r="R199" s="145">
        <v>100</v>
      </c>
      <c r="S199" s="244"/>
      <c r="T199" s="244"/>
      <c r="U199" s="244"/>
      <c r="V199" s="244"/>
      <c r="W199" s="245"/>
      <c r="X199" s="246"/>
      <c r="Y199" s="241" t="s">
        <v>602</v>
      </c>
      <c r="Z199" s="241" t="s">
        <v>389</v>
      </c>
    </row>
    <row r="200" spans="1:27" customFormat="1" ht="46.5">
      <c r="A200" s="18">
        <v>15</v>
      </c>
      <c r="B200" s="248" t="s">
        <v>226</v>
      </c>
      <c r="C200" s="16" t="s">
        <v>31</v>
      </c>
      <c r="D200" s="16" t="s">
        <v>20</v>
      </c>
      <c r="E200" s="15" t="s">
        <v>89</v>
      </c>
      <c r="F200" s="145">
        <v>100000</v>
      </c>
      <c r="G200" s="145">
        <v>10000</v>
      </c>
      <c r="H200" s="17">
        <v>90000</v>
      </c>
      <c r="I200" s="17"/>
      <c r="J200" s="17"/>
      <c r="K200" s="17"/>
      <c r="L200" s="17"/>
      <c r="M200" s="17"/>
      <c r="N200" s="17"/>
      <c r="O200" s="147"/>
      <c r="P200" s="147"/>
      <c r="Q200" s="147"/>
      <c r="R200" s="145">
        <v>10000</v>
      </c>
      <c r="S200" s="244"/>
      <c r="T200" s="244"/>
      <c r="U200" s="244"/>
      <c r="V200" s="244"/>
      <c r="W200" s="245"/>
      <c r="X200" s="246"/>
      <c r="Y200" s="241" t="s">
        <v>603</v>
      </c>
      <c r="Z200" s="241" t="s">
        <v>390</v>
      </c>
    </row>
    <row r="201" spans="1:27" customFormat="1" ht="46.5">
      <c r="A201" s="18">
        <v>16</v>
      </c>
      <c r="B201" s="248" t="s">
        <v>391</v>
      </c>
      <c r="C201" s="16" t="s">
        <v>31</v>
      </c>
      <c r="D201" s="16" t="s">
        <v>20</v>
      </c>
      <c r="E201" s="15" t="s">
        <v>89</v>
      </c>
      <c r="F201" s="145">
        <v>100000</v>
      </c>
      <c r="G201" s="145">
        <v>100</v>
      </c>
      <c r="H201" s="17"/>
      <c r="I201" s="17"/>
      <c r="J201" s="17"/>
      <c r="K201" s="17"/>
      <c r="L201" s="17"/>
      <c r="M201" s="17"/>
      <c r="N201" s="17"/>
      <c r="O201" s="147"/>
      <c r="P201" s="147"/>
      <c r="Q201" s="147"/>
      <c r="R201" s="145">
        <v>100</v>
      </c>
      <c r="S201" s="147"/>
      <c r="T201" s="147"/>
      <c r="U201" s="147"/>
      <c r="V201" s="147"/>
      <c r="W201" s="148"/>
      <c r="X201" s="108"/>
      <c r="Y201" s="241" t="s">
        <v>604</v>
      </c>
      <c r="Z201" s="241" t="s">
        <v>392</v>
      </c>
    </row>
    <row r="202" spans="1:27" customFormat="1" ht="30">
      <c r="A202" s="18">
        <v>17</v>
      </c>
      <c r="B202" s="15" t="s">
        <v>303</v>
      </c>
      <c r="C202" s="16" t="s">
        <v>31</v>
      </c>
      <c r="D202" s="16" t="s">
        <v>20</v>
      </c>
      <c r="E202" s="15" t="s">
        <v>89</v>
      </c>
      <c r="F202" s="145">
        <v>30000</v>
      </c>
      <c r="G202" s="145">
        <v>100</v>
      </c>
      <c r="H202" s="17"/>
      <c r="I202" s="17"/>
      <c r="J202" s="17"/>
      <c r="K202" s="17"/>
      <c r="L202" s="17"/>
      <c r="M202" s="17"/>
      <c r="N202" s="17"/>
      <c r="O202" s="147"/>
      <c r="P202" s="147"/>
      <c r="Q202" s="147"/>
      <c r="R202" s="145">
        <v>100</v>
      </c>
      <c r="S202" s="147"/>
      <c r="T202" s="147"/>
      <c r="U202" s="147"/>
      <c r="V202" s="147"/>
      <c r="W202" s="148"/>
      <c r="X202" s="108"/>
      <c r="Y202" s="277" t="s">
        <v>605</v>
      </c>
      <c r="Z202" s="277" t="s">
        <v>393</v>
      </c>
    </row>
    <row r="203" spans="1:27" ht="25.5" customHeight="1">
      <c r="A203" s="406" t="s">
        <v>96</v>
      </c>
      <c r="B203" s="406"/>
      <c r="C203" s="406"/>
      <c r="D203" s="406"/>
      <c r="E203" s="406"/>
      <c r="F203" s="29">
        <f t="shared" ref="F203:V203" si="19">SUM(F188:F202)</f>
        <v>1770311.1</v>
      </c>
      <c r="G203" s="29">
        <f t="shared" si="19"/>
        <v>926211.1</v>
      </c>
      <c r="H203" s="29">
        <f t="shared" si="19"/>
        <v>117000</v>
      </c>
      <c r="I203" s="29">
        <f t="shared" si="19"/>
        <v>0</v>
      </c>
      <c r="J203" s="29">
        <f t="shared" si="19"/>
        <v>0</v>
      </c>
      <c r="K203" s="29">
        <f t="shared" si="19"/>
        <v>0</v>
      </c>
      <c r="L203" s="29">
        <f t="shared" si="19"/>
        <v>0</v>
      </c>
      <c r="M203" s="29">
        <f t="shared" si="19"/>
        <v>0</v>
      </c>
      <c r="N203" s="29">
        <f t="shared" si="19"/>
        <v>0</v>
      </c>
      <c r="O203" s="29">
        <f t="shared" si="19"/>
        <v>0</v>
      </c>
      <c r="P203" s="29">
        <f t="shared" si="19"/>
        <v>0</v>
      </c>
      <c r="Q203" s="29">
        <f t="shared" si="19"/>
        <v>757311.1</v>
      </c>
      <c r="R203" s="29">
        <f t="shared" si="19"/>
        <v>168900</v>
      </c>
      <c r="S203" s="29">
        <f t="shared" si="19"/>
        <v>0</v>
      </c>
      <c r="T203" s="29">
        <f t="shared" si="19"/>
        <v>0</v>
      </c>
      <c r="U203" s="29">
        <f t="shared" si="19"/>
        <v>0</v>
      </c>
      <c r="V203" s="29">
        <f t="shared" si="19"/>
        <v>0</v>
      </c>
      <c r="W203" s="29"/>
      <c r="X203" s="85"/>
      <c r="Y203" s="280"/>
      <c r="Z203" s="280"/>
      <c r="AA203" s="153"/>
    </row>
    <row r="204" spans="1:27" ht="15" customHeight="1">
      <c r="A204" s="18"/>
      <c r="B204" s="19"/>
      <c r="C204" s="43"/>
      <c r="D204" s="43"/>
      <c r="E204" s="25"/>
      <c r="F204" s="20"/>
      <c r="G204" s="20"/>
      <c r="H204" s="20"/>
      <c r="I204" s="20"/>
      <c r="J204" s="20"/>
      <c r="K204" s="20"/>
      <c r="L204" s="20"/>
      <c r="M204" s="20"/>
      <c r="N204" s="20"/>
      <c r="O204" s="44"/>
      <c r="P204" s="44"/>
      <c r="Q204" s="44"/>
      <c r="R204" s="44"/>
      <c r="S204" s="45"/>
      <c r="T204" s="45"/>
      <c r="U204" s="45"/>
      <c r="V204" s="21"/>
      <c r="W204" s="21"/>
      <c r="X204" s="88"/>
      <c r="Y204" s="281"/>
      <c r="AA204" s="153"/>
    </row>
    <row r="205" spans="1:27" ht="19.5" customHeight="1">
      <c r="A205" s="407" t="s">
        <v>97</v>
      </c>
      <c r="B205" s="407"/>
      <c r="C205" s="407"/>
      <c r="D205" s="407"/>
      <c r="E205" s="407"/>
      <c r="F205" s="36">
        <f t="shared" ref="F205:V205" si="20">F203+F185</f>
        <v>2370311.1</v>
      </c>
      <c r="G205" s="36">
        <f t="shared" si="20"/>
        <v>1126211.1000000001</v>
      </c>
      <c r="H205" s="36">
        <f t="shared" si="20"/>
        <v>517000</v>
      </c>
      <c r="I205" s="36">
        <f t="shared" si="20"/>
        <v>0</v>
      </c>
      <c r="J205" s="36">
        <f t="shared" si="20"/>
        <v>0</v>
      </c>
      <c r="K205" s="36">
        <f t="shared" si="20"/>
        <v>0</v>
      </c>
      <c r="L205" s="36">
        <f t="shared" si="20"/>
        <v>0</v>
      </c>
      <c r="M205" s="36">
        <f t="shared" si="20"/>
        <v>0</v>
      </c>
      <c r="N205" s="36">
        <f t="shared" si="20"/>
        <v>0</v>
      </c>
      <c r="O205" s="36">
        <f t="shared" si="20"/>
        <v>0</v>
      </c>
      <c r="P205" s="36">
        <f t="shared" si="20"/>
        <v>0</v>
      </c>
      <c r="Q205" s="36">
        <f t="shared" si="20"/>
        <v>757311.1</v>
      </c>
      <c r="R205" s="36">
        <f t="shared" si="20"/>
        <v>368900</v>
      </c>
      <c r="S205" s="36">
        <f t="shared" si="20"/>
        <v>0</v>
      </c>
      <c r="T205" s="36">
        <f t="shared" si="20"/>
        <v>0</v>
      </c>
      <c r="U205" s="36">
        <f t="shared" si="20"/>
        <v>0</v>
      </c>
      <c r="V205" s="36">
        <f t="shared" si="20"/>
        <v>0</v>
      </c>
      <c r="W205" s="36"/>
      <c r="X205" s="82"/>
      <c r="Y205" s="282"/>
      <c r="Z205" s="282"/>
      <c r="AA205" s="153"/>
    </row>
    <row r="206" spans="1:27" ht="15" customHeight="1">
      <c r="A206" s="18"/>
      <c r="B206" s="19"/>
      <c r="C206" s="43"/>
      <c r="D206" s="43"/>
      <c r="E206" s="25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1"/>
      <c r="T206" s="21"/>
      <c r="U206" s="21"/>
      <c r="V206" s="21"/>
      <c r="W206" s="21"/>
      <c r="X206" s="88"/>
      <c r="Y206" s="281"/>
      <c r="AA206" s="153"/>
    </row>
    <row r="207" spans="1:27" ht="33.75" customHeight="1">
      <c r="A207" s="408" t="s">
        <v>98</v>
      </c>
      <c r="B207" s="408"/>
      <c r="C207" s="408"/>
      <c r="D207" s="408"/>
      <c r="E207" s="408"/>
      <c r="F207" s="408"/>
      <c r="G207" s="408"/>
      <c r="H207" s="408"/>
      <c r="I207" s="408"/>
      <c r="J207" s="408"/>
      <c r="K207" s="408"/>
      <c r="L207" s="408"/>
      <c r="M207" s="408"/>
      <c r="N207" s="408"/>
      <c r="O207" s="408"/>
      <c r="P207" s="408"/>
      <c r="Q207" s="408"/>
      <c r="R207" s="408"/>
      <c r="S207" s="408"/>
      <c r="T207" s="408"/>
      <c r="U207" s="408"/>
      <c r="V207" s="408"/>
      <c r="W207" s="408"/>
      <c r="X207" s="409"/>
      <c r="Y207" s="283"/>
      <c r="Z207" s="283"/>
      <c r="AA207" s="153"/>
    </row>
    <row r="208" spans="1:27" ht="15" customHeight="1">
      <c r="A208" s="18"/>
      <c r="B208" s="19"/>
      <c r="C208" s="43"/>
      <c r="D208" s="43"/>
      <c r="E208" s="25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1"/>
      <c r="T208" s="21"/>
      <c r="U208" s="21"/>
      <c r="V208" s="21"/>
      <c r="W208" s="21"/>
      <c r="X208" s="88"/>
      <c r="Y208" s="281"/>
      <c r="AA208" s="153"/>
    </row>
    <row r="209" spans="1:27" ht="20">
      <c r="A209" s="402" t="s">
        <v>18</v>
      </c>
      <c r="B209" s="402"/>
      <c r="C209" s="402"/>
      <c r="D209" s="402"/>
      <c r="E209" s="402"/>
      <c r="F209" s="402"/>
      <c r="G209" s="402"/>
      <c r="H209" s="402"/>
      <c r="I209" s="402"/>
      <c r="J209" s="402"/>
      <c r="K209" s="402"/>
      <c r="L209" s="402"/>
      <c r="M209" s="402"/>
      <c r="N209" s="402"/>
      <c r="O209" s="402"/>
      <c r="P209" s="402"/>
      <c r="Q209" s="402"/>
      <c r="R209" s="402"/>
      <c r="S209" s="402"/>
      <c r="T209" s="402"/>
      <c r="U209" s="402"/>
      <c r="V209" s="402"/>
      <c r="W209" s="402"/>
      <c r="X209" s="403"/>
      <c r="Y209" s="276"/>
      <c r="Z209" s="276"/>
      <c r="AA209" s="153"/>
    </row>
    <row r="210" spans="1:27" ht="54" customHeight="1">
      <c r="A210" s="18">
        <v>1</v>
      </c>
      <c r="B210" s="15" t="s">
        <v>99</v>
      </c>
      <c r="C210" s="16" t="s">
        <v>19</v>
      </c>
      <c r="D210" s="16" t="s">
        <v>20</v>
      </c>
      <c r="E210" s="16" t="s">
        <v>304</v>
      </c>
      <c r="F210" s="17">
        <v>10000</v>
      </c>
      <c r="G210" s="17">
        <v>10000</v>
      </c>
      <c r="H210" s="17"/>
      <c r="I210" s="17"/>
      <c r="J210" s="17"/>
      <c r="K210" s="17"/>
      <c r="L210" s="17"/>
      <c r="M210" s="17"/>
      <c r="N210" s="17"/>
      <c r="O210" s="46"/>
      <c r="P210" s="46"/>
      <c r="Q210" s="46"/>
      <c r="R210" s="17">
        <v>10000</v>
      </c>
      <c r="S210" s="46"/>
      <c r="T210" s="46"/>
      <c r="U210" s="46"/>
      <c r="V210" s="46"/>
      <c r="W210" s="46"/>
      <c r="X210" s="233"/>
      <c r="Y210" s="94" t="s">
        <v>606</v>
      </c>
      <c r="Z210" s="94" t="s">
        <v>100</v>
      </c>
      <c r="AA210" s="153"/>
    </row>
    <row r="211" spans="1:27" ht="54" customHeight="1">
      <c r="A211" s="18">
        <f>A210+1</f>
        <v>2</v>
      </c>
      <c r="B211" s="15" t="s">
        <v>305</v>
      </c>
      <c r="C211" s="16" t="s">
        <v>19</v>
      </c>
      <c r="D211" s="16" t="s">
        <v>20</v>
      </c>
      <c r="E211" s="16" t="s">
        <v>304</v>
      </c>
      <c r="F211" s="17">
        <v>33860</v>
      </c>
      <c r="G211" s="17">
        <v>33860</v>
      </c>
      <c r="H211" s="17"/>
      <c r="I211" s="17"/>
      <c r="J211" s="17"/>
      <c r="K211" s="17"/>
      <c r="L211" s="17"/>
      <c r="M211" s="17"/>
      <c r="N211" s="17"/>
      <c r="O211" s="46"/>
      <c r="P211" s="46"/>
      <c r="Q211" s="46"/>
      <c r="R211" s="17">
        <v>33860</v>
      </c>
      <c r="S211" s="46"/>
      <c r="T211" s="46"/>
      <c r="U211" s="46"/>
      <c r="V211" s="46"/>
      <c r="W211" s="46"/>
      <c r="X211" s="233"/>
      <c r="Y211" s="94" t="s">
        <v>607</v>
      </c>
      <c r="Z211" s="94" t="s">
        <v>331</v>
      </c>
      <c r="AA211" s="153"/>
    </row>
    <row r="212" spans="1:27" ht="45">
      <c r="A212" s="18">
        <f>A211+1</f>
        <v>3</v>
      </c>
      <c r="B212" s="15" t="s">
        <v>101</v>
      </c>
      <c r="C212" s="16" t="s">
        <v>19</v>
      </c>
      <c r="D212" s="16" t="s">
        <v>20</v>
      </c>
      <c r="E212" s="16" t="s">
        <v>304</v>
      </c>
      <c r="F212" s="17">
        <v>5000</v>
      </c>
      <c r="G212" s="17">
        <v>5000</v>
      </c>
      <c r="H212" s="17"/>
      <c r="I212" s="17"/>
      <c r="J212" s="17"/>
      <c r="K212" s="17"/>
      <c r="L212" s="17"/>
      <c r="M212" s="17"/>
      <c r="N212" s="17"/>
      <c r="O212" s="47"/>
      <c r="P212" s="47"/>
      <c r="Q212" s="47"/>
      <c r="R212" s="17">
        <v>5000</v>
      </c>
      <c r="S212" s="46"/>
      <c r="T212" s="46"/>
      <c r="U212" s="46"/>
      <c r="V212" s="46"/>
      <c r="W212" s="46"/>
      <c r="X212" s="92"/>
      <c r="Y212" s="94" t="s">
        <v>608</v>
      </c>
      <c r="Z212" s="94" t="s">
        <v>142</v>
      </c>
      <c r="AA212" s="153"/>
    </row>
    <row r="213" spans="1:27" ht="60">
      <c r="A213" s="18">
        <f>A212+1</f>
        <v>4</v>
      </c>
      <c r="B213" s="15" t="s">
        <v>102</v>
      </c>
      <c r="C213" s="16" t="s">
        <v>31</v>
      </c>
      <c r="D213" s="16" t="s">
        <v>20</v>
      </c>
      <c r="E213" s="15" t="s">
        <v>103</v>
      </c>
      <c r="F213" s="17">
        <v>5000</v>
      </c>
      <c r="G213" s="17">
        <v>5000</v>
      </c>
      <c r="H213" s="17"/>
      <c r="I213" s="17"/>
      <c r="J213" s="17"/>
      <c r="K213" s="17"/>
      <c r="L213" s="17"/>
      <c r="M213" s="17"/>
      <c r="N213" s="17"/>
      <c r="O213" s="47"/>
      <c r="P213" s="47"/>
      <c r="Q213" s="47"/>
      <c r="R213" s="17">
        <v>5000</v>
      </c>
      <c r="S213" s="46"/>
      <c r="T213" s="46"/>
      <c r="U213" s="46"/>
      <c r="V213" s="46"/>
      <c r="W213" s="46"/>
      <c r="X213" s="92"/>
      <c r="Y213" s="94" t="s">
        <v>609</v>
      </c>
      <c r="Z213" s="94" t="s">
        <v>143</v>
      </c>
      <c r="AA213" s="153"/>
    </row>
    <row r="214" spans="1:27" ht="17.5">
      <c r="A214" s="410" t="s">
        <v>104</v>
      </c>
      <c r="B214" s="410"/>
      <c r="C214" s="410"/>
      <c r="D214" s="410"/>
      <c r="E214" s="410"/>
      <c r="F214" s="28">
        <f>SUM(F210:F213)</f>
        <v>53860</v>
      </c>
      <c r="G214" s="28">
        <f t="shared" ref="G214:V214" si="21">SUM(G210:G213)</f>
        <v>53860</v>
      </c>
      <c r="H214" s="28">
        <f t="shared" si="21"/>
        <v>0</v>
      </c>
      <c r="I214" s="28">
        <f t="shared" si="21"/>
        <v>0</v>
      </c>
      <c r="J214" s="28">
        <f t="shared" si="21"/>
        <v>0</v>
      </c>
      <c r="K214" s="28">
        <f t="shared" si="21"/>
        <v>0</v>
      </c>
      <c r="L214" s="28">
        <f t="shared" si="21"/>
        <v>0</v>
      </c>
      <c r="M214" s="28">
        <f t="shared" si="21"/>
        <v>0</v>
      </c>
      <c r="N214" s="28">
        <f t="shared" si="21"/>
        <v>0</v>
      </c>
      <c r="O214" s="28">
        <f t="shared" si="21"/>
        <v>0</v>
      </c>
      <c r="P214" s="28">
        <f t="shared" si="21"/>
        <v>0</v>
      </c>
      <c r="Q214" s="28">
        <f t="shared" si="21"/>
        <v>0</v>
      </c>
      <c r="R214" s="28">
        <f t="shared" si="21"/>
        <v>53860</v>
      </c>
      <c r="S214" s="28">
        <f t="shared" si="21"/>
        <v>0</v>
      </c>
      <c r="T214" s="28">
        <f t="shared" si="21"/>
        <v>0</v>
      </c>
      <c r="U214" s="28">
        <f t="shared" si="21"/>
        <v>0</v>
      </c>
      <c r="V214" s="28">
        <f t="shared" si="21"/>
        <v>0</v>
      </c>
      <c r="W214" s="28"/>
      <c r="X214" s="83"/>
      <c r="Y214" s="284"/>
      <c r="Z214" s="284"/>
      <c r="AA214" s="153"/>
    </row>
    <row r="215" spans="1:27">
      <c r="A215" s="18"/>
      <c r="B215" s="19"/>
      <c r="C215" s="43"/>
      <c r="D215" s="43"/>
      <c r="E215" s="25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1"/>
      <c r="T215" s="21"/>
      <c r="U215" s="21"/>
      <c r="V215" s="21"/>
      <c r="W215" s="21"/>
      <c r="X215" s="88"/>
      <c r="Y215" s="94"/>
      <c r="Z215" s="272"/>
      <c r="AA215" s="153"/>
    </row>
    <row r="216" spans="1:27" s="27" customFormat="1" ht="20">
      <c r="A216" s="286" t="s">
        <v>95</v>
      </c>
      <c r="B216" s="287"/>
      <c r="C216" s="287"/>
      <c r="D216" s="287"/>
      <c r="E216" s="287"/>
      <c r="F216" s="287"/>
      <c r="G216" s="287"/>
      <c r="H216" s="287"/>
      <c r="I216" s="287"/>
      <c r="J216" s="287"/>
      <c r="K216" s="287"/>
      <c r="L216" s="287"/>
      <c r="M216" s="287"/>
      <c r="N216" s="287"/>
      <c r="O216" s="287"/>
      <c r="P216" s="287"/>
      <c r="Q216" s="287"/>
      <c r="R216" s="287"/>
      <c r="S216" s="287"/>
      <c r="T216" s="287"/>
      <c r="U216" s="287"/>
      <c r="V216" s="287"/>
      <c r="W216" s="287"/>
      <c r="X216" s="287"/>
      <c r="Y216" s="287"/>
      <c r="Z216" s="288"/>
      <c r="AA216" s="153"/>
    </row>
    <row r="217" spans="1:27">
      <c r="A217" s="18"/>
      <c r="B217" s="15"/>
      <c r="C217" s="16"/>
      <c r="D217" s="16"/>
      <c r="E217" s="16"/>
      <c r="F217" s="17"/>
      <c r="G217" s="17"/>
      <c r="H217" s="17"/>
      <c r="I217" s="17"/>
      <c r="J217" s="17"/>
      <c r="K217" s="17"/>
      <c r="L217" s="17"/>
      <c r="M217" s="17"/>
      <c r="N217" s="17"/>
      <c r="O217" s="47"/>
      <c r="P217" s="47"/>
      <c r="Q217" s="47"/>
      <c r="R217" s="17"/>
      <c r="S217" s="46"/>
      <c r="T217" s="46"/>
      <c r="U217" s="46"/>
      <c r="V217" s="46"/>
      <c r="W217" s="46"/>
      <c r="X217" s="92"/>
      <c r="Y217" s="94"/>
      <c r="Z217" s="272"/>
      <c r="AA217" s="153"/>
    </row>
    <row r="218" spans="1:27" ht="17.5">
      <c r="A218" s="411" t="s">
        <v>96</v>
      </c>
      <c r="B218" s="411"/>
      <c r="C218" s="411"/>
      <c r="D218" s="411"/>
      <c r="E218" s="411"/>
      <c r="F218" s="29">
        <f t="shared" ref="F218:T218" si="22">SUM(F217:F217)</f>
        <v>0</v>
      </c>
      <c r="G218" s="29">
        <f t="shared" si="22"/>
        <v>0</v>
      </c>
      <c r="H218" s="29">
        <f t="shared" si="22"/>
        <v>0</v>
      </c>
      <c r="I218" s="29">
        <f t="shared" si="22"/>
        <v>0</v>
      </c>
      <c r="J218" s="29">
        <f t="shared" si="22"/>
        <v>0</v>
      </c>
      <c r="K218" s="29">
        <f t="shared" si="22"/>
        <v>0</v>
      </c>
      <c r="L218" s="29">
        <f t="shared" si="22"/>
        <v>0</v>
      </c>
      <c r="M218" s="29">
        <f t="shared" si="22"/>
        <v>0</v>
      </c>
      <c r="N218" s="29">
        <f t="shared" si="22"/>
        <v>0</v>
      </c>
      <c r="O218" s="29">
        <f t="shared" si="22"/>
        <v>0</v>
      </c>
      <c r="P218" s="29">
        <f t="shared" si="22"/>
        <v>0</v>
      </c>
      <c r="Q218" s="29">
        <f>SUM(Q217:Q217)</f>
        <v>0</v>
      </c>
      <c r="R218" s="29">
        <f t="shared" si="22"/>
        <v>0</v>
      </c>
      <c r="S218" s="29">
        <f t="shared" si="22"/>
        <v>0</v>
      </c>
      <c r="T218" s="29">
        <f t="shared" si="22"/>
        <v>0</v>
      </c>
      <c r="U218" s="29">
        <f>SUM(U217:U217)</f>
        <v>0</v>
      </c>
      <c r="V218" s="29">
        <f>SUM(V217:V217)</f>
        <v>0</v>
      </c>
      <c r="W218" s="29"/>
      <c r="X218" s="80"/>
      <c r="Y218" s="280"/>
      <c r="Z218" s="280"/>
      <c r="AA218" s="153"/>
    </row>
    <row r="219" spans="1:27" ht="15.75" customHeight="1">
      <c r="A219" s="18"/>
      <c r="B219" s="19"/>
      <c r="C219" s="43"/>
      <c r="D219" s="43"/>
      <c r="E219" s="25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1"/>
      <c r="T219" s="21"/>
      <c r="U219" s="21"/>
      <c r="V219" s="21"/>
      <c r="W219" s="21"/>
      <c r="X219" s="88"/>
      <c r="Y219" s="94"/>
      <c r="Z219" s="272"/>
      <c r="AA219" s="153"/>
    </row>
    <row r="220" spans="1:27" ht="20">
      <c r="A220" s="412" t="s">
        <v>105</v>
      </c>
      <c r="B220" s="412"/>
      <c r="C220" s="412"/>
      <c r="D220" s="412"/>
      <c r="E220" s="412"/>
      <c r="F220" s="36">
        <f t="shared" ref="F220:T220" si="23">F214+F218</f>
        <v>53860</v>
      </c>
      <c r="G220" s="36">
        <f t="shared" si="23"/>
        <v>53860</v>
      </c>
      <c r="H220" s="36">
        <f t="shared" si="23"/>
        <v>0</v>
      </c>
      <c r="I220" s="36">
        <f t="shared" si="23"/>
        <v>0</v>
      </c>
      <c r="J220" s="36">
        <f t="shared" si="23"/>
        <v>0</v>
      </c>
      <c r="K220" s="36">
        <f t="shared" si="23"/>
        <v>0</v>
      </c>
      <c r="L220" s="36">
        <f t="shared" si="23"/>
        <v>0</v>
      </c>
      <c r="M220" s="36">
        <f t="shared" si="23"/>
        <v>0</v>
      </c>
      <c r="N220" s="36">
        <f t="shared" si="23"/>
        <v>0</v>
      </c>
      <c r="O220" s="36">
        <f t="shared" si="23"/>
        <v>0</v>
      </c>
      <c r="P220" s="36">
        <f t="shared" si="23"/>
        <v>0</v>
      </c>
      <c r="Q220" s="36">
        <f>Q214+Q218</f>
        <v>0</v>
      </c>
      <c r="R220" s="36">
        <f t="shared" si="23"/>
        <v>53860</v>
      </c>
      <c r="S220" s="36">
        <f t="shared" si="23"/>
        <v>0</v>
      </c>
      <c r="T220" s="36">
        <f t="shared" si="23"/>
        <v>0</v>
      </c>
      <c r="U220" s="36">
        <f>U214+U218</f>
        <v>0</v>
      </c>
      <c r="V220" s="36">
        <f>V214+V218</f>
        <v>0</v>
      </c>
      <c r="W220" s="36"/>
      <c r="X220" s="84"/>
      <c r="Y220" s="285"/>
      <c r="Z220" s="285"/>
      <c r="AA220" s="153"/>
    </row>
    <row r="221" spans="1:27">
      <c r="A221" s="18"/>
      <c r="B221" s="19"/>
      <c r="C221" s="43"/>
      <c r="D221" s="43"/>
      <c r="E221" s="25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1"/>
      <c r="T221" s="21"/>
      <c r="U221" s="21"/>
      <c r="V221" s="21"/>
      <c r="W221" s="21"/>
      <c r="X221" s="88"/>
      <c r="Y221" s="94"/>
      <c r="Z221" s="272"/>
      <c r="AA221" s="153"/>
    </row>
    <row r="222" spans="1:27" ht="24.5">
      <c r="A222" s="408" t="s">
        <v>106</v>
      </c>
      <c r="B222" s="408"/>
      <c r="C222" s="408"/>
      <c r="D222" s="408"/>
      <c r="E222" s="408"/>
      <c r="F222" s="408"/>
      <c r="G222" s="408"/>
      <c r="H222" s="408"/>
      <c r="I222" s="408"/>
      <c r="J222" s="408"/>
      <c r="K222" s="408"/>
      <c r="L222" s="408"/>
      <c r="M222" s="408"/>
      <c r="N222" s="408"/>
      <c r="O222" s="408"/>
      <c r="P222" s="408"/>
      <c r="Q222" s="408"/>
      <c r="R222" s="408"/>
      <c r="S222" s="408"/>
      <c r="T222" s="408"/>
      <c r="U222" s="408"/>
      <c r="V222" s="408"/>
      <c r="W222" s="408"/>
      <c r="X222" s="409"/>
      <c r="Y222" s="283"/>
      <c r="Z222" s="283"/>
      <c r="AA222" s="153"/>
    </row>
    <row r="223" spans="1:27" ht="24.5">
      <c r="A223" s="42"/>
      <c r="B223" s="74"/>
      <c r="C223" s="46"/>
      <c r="D223" s="46"/>
      <c r="E223" s="46"/>
      <c r="F223" s="48"/>
      <c r="G223" s="48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92"/>
      <c r="Y223" s="94"/>
      <c r="Z223" s="272"/>
      <c r="AA223" s="153"/>
    </row>
    <row r="224" spans="1:27" ht="20">
      <c r="A224" s="402" t="s">
        <v>18</v>
      </c>
      <c r="B224" s="402"/>
      <c r="C224" s="402"/>
      <c r="D224" s="402"/>
      <c r="E224" s="402"/>
      <c r="F224" s="402"/>
      <c r="G224" s="402"/>
      <c r="H224" s="402"/>
      <c r="I224" s="402"/>
      <c r="J224" s="402"/>
      <c r="K224" s="402"/>
      <c r="L224" s="402"/>
      <c r="M224" s="402"/>
      <c r="N224" s="402"/>
      <c r="O224" s="402"/>
      <c r="P224" s="402"/>
      <c r="Q224" s="402"/>
      <c r="R224" s="402"/>
      <c r="S224" s="402"/>
      <c r="T224" s="402"/>
      <c r="U224" s="402"/>
      <c r="V224" s="402"/>
      <c r="W224" s="402"/>
      <c r="X224" s="403"/>
      <c r="Y224" s="276"/>
      <c r="Z224" s="276"/>
      <c r="AA224" s="153"/>
    </row>
    <row r="225" spans="1:27" ht="45">
      <c r="A225" s="18">
        <v>1</v>
      </c>
      <c r="B225" s="146" t="s">
        <v>167</v>
      </c>
      <c r="C225" s="16" t="s">
        <v>31</v>
      </c>
      <c r="D225" s="16" t="s">
        <v>20</v>
      </c>
      <c r="E225" s="15" t="s">
        <v>108</v>
      </c>
      <c r="F225" s="20">
        <v>50000</v>
      </c>
      <c r="G225" s="20">
        <v>100</v>
      </c>
      <c r="H225" s="139"/>
      <c r="I225" s="139"/>
      <c r="J225" s="139"/>
      <c r="K225" s="139"/>
      <c r="L225" s="139"/>
      <c r="M225" s="139"/>
      <c r="N225" s="139"/>
      <c r="O225" s="139"/>
      <c r="P225" s="139"/>
      <c r="Q225" s="139"/>
      <c r="R225" s="20">
        <v>100</v>
      </c>
      <c r="S225" s="139"/>
      <c r="T225" s="139"/>
      <c r="U225" s="139"/>
      <c r="V225" s="139"/>
      <c r="W225" s="139"/>
      <c r="X225" s="140"/>
      <c r="Y225" s="94" t="s">
        <v>610</v>
      </c>
      <c r="Z225" s="94" t="s">
        <v>176</v>
      </c>
      <c r="AA225" s="153"/>
    </row>
    <row r="226" spans="1:27" ht="45">
      <c r="A226" s="18">
        <f>A225+1</f>
        <v>2</v>
      </c>
      <c r="B226" s="146" t="s">
        <v>168</v>
      </c>
      <c r="C226" s="16" t="s">
        <v>31</v>
      </c>
      <c r="D226" s="16" t="s">
        <v>20</v>
      </c>
      <c r="E226" s="15" t="s">
        <v>108</v>
      </c>
      <c r="F226" s="138">
        <v>100000</v>
      </c>
      <c r="G226" s="20">
        <v>100</v>
      </c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20">
        <v>100</v>
      </c>
      <c r="S226" s="139"/>
      <c r="T226" s="139"/>
      <c r="U226" s="139"/>
      <c r="V226" s="139"/>
      <c r="W226" s="139"/>
      <c r="X226" s="140"/>
      <c r="Y226" s="94" t="s">
        <v>611</v>
      </c>
      <c r="Z226" s="94" t="s">
        <v>177</v>
      </c>
      <c r="AA226" s="153"/>
    </row>
    <row r="227" spans="1:27" ht="90">
      <c r="A227" s="18">
        <f t="shared" ref="A227:A234" si="24">A226+1</f>
        <v>3</v>
      </c>
      <c r="B227" s="115" t="s">
        <v>127</v>
      </c>
      <c r="C227" s="16" t="s">
        <v>31</v>
      </c>
      <c r="D227" s="16" t="s">
        <v>20</v>
      </c>
      <c r="E227" s="15" t="s">
        <v>108</v>
      </c>
      <c r="F227" s="20">
        <v>80000</v>
      </c>
      <c r="G227" s="20">
        <v>100</v>
      </c>
      <c r="H227" s="139"/>
      <c r="I227" s="139"/>
      <c r="J227" s="139"/>
      <c r="K227" s="139"/>
      <c r="L227" s="139"/>
      <c r="M227" s="139"/>
      <c r="N227" s="139"/>
      <c r="O227" s="139"/>
      <c r="P227" s="139"/>
      <c r="Q227" s="139"/>
      <c r="R227" s="20">
        <v>100</v>
      </c>
      <c r="S227" s="139"/>
      <c r="T227" s="139"/>
      <c r="U227" s="139"/>
      <c r="V227" s="139"/>
      <c r="W227" s="139"/>
      <c r="X227" s="140"/>
      <c r="Y227" s="94" t="s">
        <v>612</v>
      </c>
      <c r="Z227" s="94" t="s">
        <v>144</v>
      </c>
      <c r="AA227" s="153"/>
    </row>
    <row r="228" spans="1:27" ht="75">
      <c r="A228" s="18">
        <f t="shared" si="24"/>
        <v>4</v>
      </c>
      <c r="B228" s="22" t="s">
        <v>107</v>
      </c>
      <c r="C228" s="16" t="s">
        <v>31</v>
      </c>
      <c r="D228" s="16" t="s">
        <v>20</v>
      </c>
      <c r="E228" s="15" t="s">
        <v>108</v>
      </c>
      <c r="F228" s="20">
        <v>40000</v>
      </c>
      <c r="G228" s="20">
        <v>100</v>
      </c>
      <c r="H228" s="20"/>
      <c r="I228" s="20"/>
      <c r="J228" s="20"/>
      <c r="K228" s="20"/>
      <c r="L228" s="20"/>
      <c r="M228" s="17"/>
      <c r="N228" s="17"/>
      <c r="O228" s="46"/>
      <c r="P228" s="142"/>
      <c r="Q228" s="142"/>
      <c r="R228" s="20">
        <v>100</v>
      </c>
      <c r="S228" s="46"/>
      <c r="T228" s="46"/>
      <c r="U228" s="46"/>
      <c r="V228" s="46"/>
      <c r="W228" s="46"/>
      <c r="X228" s="92"/>
      <c r="Y228" s="94" t="s">
        <v>613</v>
      </c>
      <c r="Z228" s="94" t="s">
        <v>109</v>
      </c>
      <c r="AA228" s="153"/>
    </row>
    <row r="229" spans="1:27" ht="55.5" customHeight="1">
      <c r="A229" s="18">
        <f t="shared" si="24"/>
        <v>5</v>
      </c>
      <c r="B229" s="22" t="s">
        <v>110</v>
      </c>
      <c r="C229" s="16" t="s">
        <v>31</v>
      </c>
      <c r="D229" s="16" t="s">
        <v>20</v>
      </c>
      <c r="E229" s="115" t="s">
        <v>108</v>
      </c>
      <c r="F229" s="20">
        <v>50000</v>
      </c>
      <c r="G229" s="138">
        <v>100</v>
      </c>
      <c r="H229" s="20"/>
      <c r="I229" s="20"/>
      <c r="J229" s="20"/>
      <c r="K229" s="20"/>
      <c r="L229" s="20"/>
      <c r="M229" s="17"/>
      <c r="N229" s="17"/>
      <c r="O229" s="46"/>
      <c r="P229" s="142"/>
      <c r="Q229" s="142"/>
      <c r="R229" s="138">
        <v>100</v>
      </c>
      <c r="S229" s="46"/>
      <c r="T229" s="46"/>
      <c r="U229" s="46"/>
      <c r="V229" s="46"/>
      <c r="W229" s="46"/>
      <c r="X229" s="92"/>
      <c r="Y229" s="94" t="s">
        <v>614</v>
      </c>
      <c r="Z229" s="94" t="s">
        <v>111</v>
      </c>
      <c r="AA229" s="153"/>
    </row>
    <row r="230" spans="1:27" ht="45">
      <c r="A230" s="18">
        <f t="shared" si="24"/>
        <v>6</v>
      </c>
      <c r="B230" s="22" t="s">
        <v>116</v>
      </c>
      <c r="C230" s="16" t="s">
        <v>31</v>
      </c>
      <c r="D230" s="16" t="s">
        <v>20</v>
      </c>
      <c r="E230" s="15" t="s">
        <v>108</v>
      </c>
      <c r="F230" s="141">
        <v>186036</v>
      </c>
      <c r="G230" s="163">
        <v>62364.51</v>
      </c>
      <c r="H230" s="20"/>
      <c r="I230" s="20"/>
      <c r="J230" s="20"/>
      <c r="K230" s="20"/>
      <c r="L230" s="20"/>
      <c r="M230" s="17"/>
      <c r="N230" s="17"/>
      <c r="O230" s="46"/>
      <c r="P230" s="46"/>
      <c r="Q230" s="46"/>
      <c r="R230" s="163">
        <v>62364.51</v>
      </c>
      <c r="S230" s="46"/>
      <c r="T230" s="46"/>
      <c r="U230" s="46"/>
      <c r="V230" s="46"/>
      <c r="W230" s="46"/>
      <c r="X230" s="92"/>
      <c r="Y230" s="94" t="s">
        <v>615</v>
      </c>
      <c r="Z230" s="94" t="s">
        <v>117</v>
      </c>
      <c r="AA230" s="153"/>
    </row>
    <row r="231" spans="1:27" ht="75">
      <c r="A231" s="18">
        <f t="shared" si="24"/>
        <v>7</v>
      </c>
      <c r="B231" s="22" t="s">
        <v>118</v>
      </c>
      <c r="C231" s="16" t="s">
        <v>31</v>
      </c>
      <c r="D231" s="16" t="s">
        <v>20</v>
      </c>
      <c r="E231" s="15" t="s">
        <v>108</v>
      </c>
      <c r="F231" s="145">
        <v>120000</v>
      </c>
      <c r="G231" s="145">
        <v>120000</v>
      </c>
      <c r="H231" s="145"/>
      <c r="I231" s="145"/>
      <c r="J231" s="145"/>
      <c r="K231" s="145"/>
      <c r="L231" s="145"/>
      <c r="M231" s="17"/>
      <c r="N231" s="17"/>
      <c r="O231" s="46"/>
      <c r="P231" s="46"/>
      <c r="Q231" s="46"/>
      <c r="R231" s="145">
        <v>120000</v>
      </c>
      <c r="S231" s="46"/>
      <c r="T231" s="46"/>
      <c r="U231" s="46"/>
      <c r="V231" s="46"/>
      <c r="W231" s="46"/>
      <c r="X231" s="92"/>
      <c r="Y231" s="94" t="s">
        <v>616</v>
      </c>
      <c r="Z231" s="94" t="s">
        <v>119</v>
      </c>
      <c r="AA231" s="153"/>
    </row>
    <row r="232" spans="1:27" ht="45">
      <c r="A232" s="18">
        <f t="shared" si="24"/>
        <v>8</v>
      </c>
      <c r="B232" s="22" t="s">
        <v>121</v>
      </c>
      <c r="C232" s="16" t="s">
        <v>120</v>
      </c>
      <c r="D232" s="16" t="s">
        <v>20</v>
      </c>
      <c r="E232" s="15" t="s">
        <v>108</v>
      </c>
      <c r="F232" s="145">
        <v>20000</v>
      </c>
      <c r="G232" s="145">
        <v>100</v>
      </c>
      <c r="H232" s="145"/>
      <c r="I232" s="145"/>
      <c r="J232" s="145"/>
      <c r="K232" s="145"/>
      <c r="L232" s="145"/>
      <c r="M232" s="17"/>
      <c r="N232" s="17"/>
      <c r="O232" s="46"/>
      <c r="P232" s="46"/>
      <c r="Q232" s="46"/>
      <c r="R232" s="145">
        <v>100</v>
      </c>
      <c r="S232" s="46"/>
      <c r="T232" s="46"/>
      <c r="U232" s="46"/>
      <c r="V232" s="46"/>
      <c r="W232" s="46"/>
      <c r="X232" s="92"/>
      <c r="Y232" s="94" t="s">
        <v>617</v>
      </c>
      <c r="Z232" s="94" t="s">
        <v>122</v>
      </c>
      <c r="AA232" s="153"/>
    </row>
    <row r="233" spans="1:27" ht="45">
      <c r="A233" s="18">
        <f t="shared" si="24"/>
        <v>9</v>
      </c>
      <c r="B233" s="22" t="s">
        <v>123</v>
      </c>
      <c r="C233" s="16" t="s">
        <v>120</v>
      </c>
      <c r="D233" s="16" t="s">
        <v>20</v>
      </c>
      <c r="E233" s="15" t="s">
        <v>108</v>
      </c>
      <c r="F233" s="145">
        <v>10000</v>
      </c>
      <c r="G233" s="145">
        <v>100</v>
      </c>
      <c r="H233" s="145"/>
      <c r="I233" s="145"/>
      <c r="J233" s="145"/>
      <c r="K233" s="145"/>
      <c r="L233" s="145"/>
      <c r="M233" s="17"/>
      <c r="N233" s="17"/>
      <c r="O233" s="46"/>
      <c r="P233" s="46"/>
      <c r="Q233" s="46"/>
      <c r="R233" s="145">
        <v>100</v>
      </c>
      <c r="S233" s="46"/>
      <c r="T233" s="46"/>
      <c r="U233" s="46"/>
      <c r="V233" s="46"/>
      <c r="W233" s="46"/>
      <c r="X233" s="92"/>
      <c r="Y233" s="94" t="s">
        <v>618</v>
      </c>
      <c r="Z233" s="94" t="s">
        <v>124</v>
      </c>
      <c r="AA233" s="153"/>
    </row>
    <row r="234" spans="1:27" ht="60">
      <c r="A234" s="289">
        <f t="shared" si="24"/>
        <v>10</v>
      </c>
      <c r="B234" s="290" t="s">
        <v>150</v>
      </c>
      <c r="C234" s="291" t="s">
        <v>120</v>
      </c>
      <c r="D234" s="291" t="s">
        <v>20</v>
      </c>
      <c r="E234" s="292" t="s">
        <v>108</v>
      </c>
      <c r="F234" s="293">
        <v>50000</v>
      </c>
      <c r="G234" s="293">
        <v>40000</v>
      </c>
      <c r="H234" s="293"/>
      <c r="I234" s="293"/>
      <c r="J234" s="293"/>
      <c r="K234" s="293"/>
      <c r="L234" s="293"/>
      <c r="M234" s="65"/>
      <c r="N234" s="65"/>
      <c r="O234" s="294"/>
      <c r="P234" s="294"/>
      <c r="Q234" s="294"/>
      <c r="R234" s="293">
        <v>40000</v>
      </c>
      <c r="S234" s="294"/>
      <c r="T234" s="294"/>
      <c r="U234" s="294"/>
      <c r="V234" s="294"/>
      <c r="W234" s="294"/>
      <c r="X234" s="295"/>
      <c r="Y234" s="296" t="s">
        <v>619</v>
      </c>
      <c r="Z234" s="296" t="s">
        <v>178</v>
      </c>
      <c r="AA234" s="153"/>
    </row>
    <row r="235" spans="1:27" ht="17.5">
      <c r="A235" s="405" t="s">
        <v>104</v>
      </c>
      <c r="B235" s="405"/>
      <c r="C235" s="405"/>
      <c r="D235" s="405"/>
      <c r="E235" s="405"/>
      <c r="F235" s="100">
        <f t="shared" ref="F235:V235" si="25">SUM(F225:F234)</f>
        <v>706036</v>
      </c>
      <c r="G235" s="100">
        <f t="shared" si="25"/>
        <v>223064.51</v>
      </c>
      <c r="H235" s="100">
        <f t="shared" si="25"/>
        <v>0</v>
      </c>
      <c r="I235" s="100">
        <f t="shared" si="25"/>
        <v>0</v>
      </c>
      <c r="J235" s="100">
        <f t="shared" si="25"/>
        <v>0</v>
      </c>
      <c r="K235" s="100">
        <f t="shared" si="25"/>
        <v>0</v>
      </c>
      <c r="L235" s="100">
        <f t="shared" si="25"/>
        <v>0</v>
      </c>
      <c r="M235" s="100">
        <f t="shared" si="25"/>
        <v>0</v>
      </c>
      <c r="N235" s="100">
        <f t="shared" si="25"/>
        <v>0</v>
      </c>
      <c r="O235" s="100">
        <f t="shared" si="25"/>
        <v>0</v>
      </c>
      <c r="P235" s="100">
        <f t="shared" si="25"/>
        <v>0</v>
      </c>
      <c r="Q235" s="100">
        <f t="shared" si="25"/>
        <v>0</v>
      </c>
      <c r="R235" s="100">
        <f t="shared" si="25"/>
        <v>223064.51</v>
      </c>
      <c r="S235" s="100">
        <f t="shared" si="25"/>
        <v>0</v>
      </c>
      <c r="T235" s="100">
        <f t="shared" si="25"/>
        <v>0</v>
      </c>
      <c r="U235" s="100">
        <f t="shared" si="25"/>
        <v>0</v>
      </c>
      <c r="V235" s="100">
        <f t="shared" si="25"/>
        <v>0</v>
      </c>
      <c r="W235" s="100"/>
      <c r="X235" s="101"/>
      <c r="Y235" s="284"/>
      <c r="Z235" s="284"/>
      <c r="AA235" s="153"/>
    </row>
    <row r="236" spans="1:27" s="124" customFormat="1" ht="21" customHeight="1">
      <c r="A236" s="301"/>
      <c r="B236" s="302"/>
      <c r="C236" s="302"/>
      <c r="D236" s="302"/>
      <c r="E236" s="302"/>
      <c r="F236" s="303"/>
      <c r="G236" s="303"/>
      <c r="H236" s="303"/>
      <c r="I236" s="303"/>
      <c r="J236" s="303"/>
      <c r="K236" s="303"/>
      <c r="L236" s="303"/>
      <c r="M236" s="303"/>
      <c r="N236" s="303"/>
      <c r="O236" s="304"/>
      <c r="P236" s="304"/>
      <c r="Q236" s="304"/>
      <c r="R236" s="303"/>
      <c r="S236" s="303"/>
      <c r="T236" s="303"/>
      <c r="U236" s="303"/>
      <c r="V236" s="305"/>
      <c r="W236" s="306"/>
      <c r="X236" s="307"/>
      <c r="Y236" s="122"/>
      <c r="Z236" s="308"/>
      <c r="AA236" s="153"/>
    </row>
    <row r="237" spans="1:27" s="27" customFormat="1" ht="20">
      <c r="A237" s="404" t="s">
        <v>40</v>
      </c>
      <c r="B237" s="404"/>
      <c r="C237" s="404"/>
      <c r="D237" s="404"/>
      <c r="E237" s="404"/>
      <c r="F237" s="404"/>
      <c r="G237" s="404"/>
      <c r="H237" s="404"/>
      <c r="I237" s="404"/>
      <c r="J237" s="404"/>
      <c r="K237" s="404"/>
      <c r="L237" s="404"/>
      <c r="M237" s="404"/>
      <c r="N237" s="404"/>
      <c r="O237" s="404"/>
      <c r="P237" s="404"/>
      <c r="Q237" s="404"/>
      <c r="R237" s="404"/>
      <c r="S237" s="404"/>
      <c r="T237" s="404"/>
      <c r="U237" s="404"/>
      <c r="V237" s="404"/>
      <c r="W237" s="404"/>
      <c r="X237" s="404"/>
      <c r="Y237" s="404"/>
      <c r="Z237" s="404"/>
      <c r="AA237" s="153"/>
    </row>
    <row r="238" spans="1:27" ht="75">
      <c r="A238" s="116">
        <v>1</v>
      </c>
      <c r="B238" s="297" t="s">
        <v>112</v>
      </c>
      <c r="C238" s="70" t="s">
        <v>31</v>
      </c>
      <c r="D238" s="70" t="s">
        <v>20</v>
      </c>
      <c r="E238" s="71" t="s">
        <v>108</v>
      </c>
      <c r="F238" s="298">
        <v>292640</v>
      </c>
      <c r="G238" s="298">
        <v>65000</v>
      </c>
      <c r="H238" s="298"/>
      <c r="I238" s="239"/>
      <c r="J238" s="239"/>
      <c r="K238" s="239"/>
      <c r="L238" s="239"/>
      <c r="M238" s="208"/>
      <c r="N238" s="208"/>
      <c r="O238" s="299"/>
      <c r="P238" s="299"/>
      <c r="Q238" s="299"/>
      <c r="R238" s="298">
        <v>65000</v>
      </c>
      <c r="S238" s="299"/>
      <c r="T238" s="299"/>
      <c r="U238" s="299"/>
      <c r="V238" s="299"/>
      <c r="W238" s="299"/>
      <c r="X238" s="300"/>
      <c r="Y238" s="104" t="s">
        <v>620</v>
      </c>
      <c r="Z238" s="104" t="s">
        <v>113</v>
      </c>
      <c r="AA238" s="153"/>
    </row>
    <row r="239" spans="1:27" ht="45">
      <c r="A239" s="289">
        <v>2</v>
      </c>
      <c r="B239" s="290" t="s">
        <v>114</v>
      </c>
      <c r="C239" s="291" t="s">
        <v>31</v>
      </c>
      <c r="D239" s="291" t="s">
        <v>20</v>
      </c>
      <c r="E239" s="292" t="s">
        <v>108</v>
      </c>
      <c r="F239" s="309">
        <v>12686.13</v>
      </c>
      <c r="G239" s="309">
        <v>12686.13</v>
      </c>
      <c r="H239" s="310"/>
      <c r="I239" s="310"/>
      <c r="J239" s="310"/>
      <c r="K239" s="310"/>
      <c r="L239" s="310"/>
      <c r="M239" s="65"/>
      <c r="N239" s="65"/>
      <c r="O239" s="294"/>
      <c r="P239" s="294"/>
      <c r="Q239" s="294"/>
      <c r="R239" s="309">
        <v>12686.13</v>
      </c>
      <c r="S239" s="294"/>
      <c r="T239" s="294"/>
      <c r="U239" s="294"/>
      <c r="V239" s="294"/>
      <c r="W239" s="294"/>
      <c r="X239" s="295"/>
      <c r="Y239" s="296" t="s">
        <v>621</v>
      </c>
      <c r="Z239" s="296" t="s">
        <v>115</v>
      </c>
      <c r="AA239" s="153"/>
    </row>
    <row r="240" spans="1:27" ht="17.5">
      <c r="A240" s="415" t="s">
        <v>96</v>
      </c>
      <c r="B240" s="415"/>
      <c r="C240" s="415"/>
      <c r="D240" s="415"/>
      <c r="E240" s="415"/>
      <c r="F240" s="102">
        <f t="shared" ref="F240:V240" si="26">SUM(F238:F239)</f>
        <v>305326.13</v>
      </c>
      <c r="G240" s="102">
        <f t="shared" si="26"/>
        <v>77686.13</v>
      </c>
      <c r="H240" s="102">
        <f t="shared" si="26"/>
        <v>0</v>
      </c>
      <c r="I240" s="102">
        <f t="shared" si="26"/>
        <v>0</v>
      </c>
      <c r="J240" s="102">
        <f t="shared" si="26"/>
        <v>0</v>
      </c>
      <c r="K240" s="102">
        <f t="shared" si="26"/>
        <v>0</v>
      </c>
      <c r="L240" s="102">
        <f t="shared" si="26"/>
        <v>0</v>
      </c>
      <c r="M240" s="102">
        <f t="shared" si="26"/>
        <v>0</v>
      </c>
      <c r="N240" s="102">
        <f t="shared" si="26"/>
        <v>0</v>
      </c>
      <c r="O240" s="102">
        <f t="shared" si="26"/>
        <v>0</v>
      </c>
      <c r="P240" s="102">
        <f t="shared" si="26"/>
        <v>0</v>
      </c>
      <c r="Q240" s="102">
        <f t="shared" si="26"/>
        <v>0</v>
      </c>
      <c r="R240" s="102">
        <f t="shared" si="26"/>
        <v>77686.13</v>
      </c>
      <c r="S240" s="102">
        <f t="shared" si="26"/>
        <v>0</v>
      </c>
      <c r="T240" s="102">
        <f t="shared" si="26"/>
        <v>0</v>
      </c>
      <c r="U240" s="102">
        <f t="shared" si="26"/>
        <v>0</v>
      </c>
      <c r="V240" s="102">
        <f t="shared" si="26"/>
        <v>0</v>
      </c>
      <c r="W240" s="102"/>
      <c r="X240" s="102"/>
      <c r="Y240" s="313"/>
      <c r="Z240" s="313"/>
      <c r="AA240" s="153"/>
    </row>
    <row r="241" spans="1:27" ht="17.5">
      <c r="A241" s="314"/>
      <c r="B241" s="314"/>
      <c r="C241" s="314"/>
      <c r="D241" s="314"/>
      <c r="E241" s="314"/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  <c r="P241" s="227"/>
      <c r="Q241" s="227"/>
      <c r="R241" s="227"/>
      <c r="S241" s="227"/>
      <c r="T241" s="227"/>
      <c r="U241" s="227"/>
      <c r="V241" s="227"/>
      <c r="W241" s="227"/>
      <c r="X241" s="227"/>
      <c r="Y241" s="227"/>
      <c r="Z241" s="272"/>
      <c r="AA241" s="153"/>
    </row>
    <row r="242" spans="1:27" ht="20">
      <c r="A242" s="416" t="s">
        <v>125</v>
      </c>
      <c r="B242" s="416"/>
      <c r="C242" s="416"/>
      <c r="D242" s="416"/>
      <c r="E242" s="416"/>
      <c r="F242" s="103">
        <f t="shared" ref="F242:V242" si="27">F240+F235</f>
        <v>1011362.13</v>
      </c>
      <c r="G242" s="103">
        <f t="shared" si="27"/>
        <v>300750.64</v>
      </c>
      <c r="H242" s="103">
        <f t="shared" si="27"/>
        <v>0</v>
      </c>
      <c r="I242" s="103">
        <f t="shared" si="27"/>
        <v>0</v>
      </c>
      <c r="J242" s="103">
        <f t="shared" si="27"/>
        <v>0</v>
      </c>
      <c r="K242" s="103">
        <f t="shared" si="27"/>
        <v>0</v>
      </c>
      <c r="L242" s="103">
        <f t="shared" si="27"/>
        <v>0</v>
      </c>
      <c r="M242" s="103">
        <f t="shared" si="27"/>
        <v>0</v>
      </c>
      <c r="N242" s="103">
        <f t="shared" si="27"/>
        <v>0</v>
      </c>
      <c r="O242" s="103">
        <f t="shared" si="27"/>
        <v>0</v>
      </c>
      <c r="P242" s="103">
        <f t="shared" si="27"/>
        <v>0</v>
      </c>
      <c r="Q242" s="103">
        <f t="shared" si="27"/>
        <v>0</v>
      </c>
      <c r="R242" s="103">
        <f t="shared" si="27"/>
        <v>300750.64</v>
      </c>
      <c r="S242" s="103">
        <f t="shared" si="27"/>
        <v>0</v>
      </c>
      <c r="T242" s="103">
        <f t="shared" si="27"/>
        <v>0</v>
      </c>
      <c r="U242" s="103">
        <f t="shared" si="27"/>
        <v>0</v>
      </c>
      <c r="V242" s="103">
        <f t="shared" si="27"/>
        <v>0</v>
      </c>
      <c r="W242" s="103"/>
      <c r="X242" s="103"/>
      <c r="Y242" s="315"/>
      <c r="Z242" s="315"/>
      <c r="AA242" s="153"/>
    </row>
    <row r="243" spans="1:27" ht="20">
      <c r="A243" s="316"/>
      <c r="B243" s="316"/>
      <c r="C243" s="316"/>
      <c r="D243" s="316"/>
      <c r="E243" s="316"/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  <c r="P243" s="227"/>
      <c r="Q243" s="227"/>
      <c r="R243" s="227"/>
      <c r="S243" s="227"/>
      <c r="T243" s="227"/>
      <c r="U243" s="227"/>
      <c r="V243" s="227"/>
      <c r="W243" s="227"/>
      <c r="X243" s="227"/>
      <c r="Y243" s="227"/>
      <c r="Z243" s="272"/>
      <c r="AA243" s="153"/>
    </row>
    <row r="244" spans="1:27" ht="24.5">
      <c r="A244" s="421" t="s">
        <v>343</v>
      </c>
      <c r="B244" s="421"/>
      <c r="C244" s="421"/>
      <c r="D244" s="421"/>
      <c r="E244" s="421"/>
      <c r="F244" s="421"/>
      <c r="G244" s="421"/>
      <c r="H244" s="421"/>
      <c r="I244" s="421"/>
      <c r="J244" s="421"/>
      <c r="K244" s="421"/>
      <c r="L244" s="421"/>
      <c r="M244" s="421"/>
      <c r="N244" s="421"/>
      <c r="O244" s="421"/>
      <c r="P244" s="421"/>
      <c r="Q244" s="421"/>
      <c r="R244" s="421"/>
      <c r="S244" s="421"/>
      <c r="T244" s="421"/>
      <c r="U244" s="421"/>
      <c r="V244" s="421"/>
      <c r="W244" s="421"/>
      <c r="X244" s="421"/>
      <c r="Y244" s="421"/>
      <c r="Z244" s="421"/>
      <c r="AA244" s="153"/>
    </row>
    <row r="245" spans="1:27" ht="24.5">
      <c r="A245" s="317"/>
      <c r="B245" s="318"/>
      <c r="C245" s="319"/>
      <c r="D245" s="319"/>
      <c r="E245" s="319"/>
      <c r="F245" s="320"/>
      <c r="G245" s="320"/>
      <c r="H245" s="319"/>
      <c r="I245" s="319"/>
      <c r="J245" s="319"/>
      <c r="K245" s="319"/>
      <c r="L245" s="319"/>
      <c r="M245" s="319"/>
      <c r="N245" s="319"/>
      <c r="O245" s="319"/>
      <c r="P245" s="319"/>
      <c r="Q245" s="319"/>
      <c r="R245" s="319"/>
      <c r="S245" s="319"/>
      <c r="T245" s="319"/>
      <c r="U245" s="319"/>
      <c r="V245" s="319"/>
      <c r="W245" s="319"/>
      <c r="X245" s="321"/>
      <c r="Y245" s="94"/>
      <c r="Z245" s="272"/>
      <c r="AA245" s="153"/>
    </row>
    <row r="246" spans="1:27" ht="20">
      <c r="A246" s="404" t="s">
        <v>18</v>
      </c>
      <c r="B246" s="404"/>
      <c r="C246" s="404"/>
      <c r="D246" s="404"/>
      <c r="E246" s="404"/>
      <c r="F246" s="404"/>
      <c r="G246" s="404"/>
      <c r="H246" s="404"/>
      <c r="I246" s="404"/>
      <c r="J246" s="404"/>
      <c r="K246" s="404"/>
      <c r="L246" s="404"/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  <c r="AA246" s="153"/>
    </row>
    <row r="247" spans="1:27" ht="90">
      <c r="A247" s="116">
        <v>1</v>
      </c>
      <c r="B247" s="71" t="s">
        <v>344</v>
      </c>
      <c r="C247" s="70" t="s">
        <v>19</v>
      </c>
      <c r="D247" s="70" t="s">
        <v>20</v>
      </c>
      <c r="E247" s="71" t="s">
        <v>345</v>
      </c>
      <c r="F247" s="298">
        <v>187600</v>
      </c>
      <c r="G247" s="298">
        <v>187600</v>
      </c>
      <c r="H247" s="242"/>
      <c r="I247" s="242"/>
      <c r="J247" s="242"/>
      <c r="K247" s="242"/>
      <c r="L247" s="242"/>
      <c r="M247" s="242"/>
      <c r="N247" s="242"/>
      <c r="O247" s="242"/>
      <c r="P247" s="242"/>
      <c r="Q247" s="242"/>
      <c r="R247" s="242"/>
      <c r="S247" s="242"/>
      <c r="T247" s="242"/>
      <c r="U247" s="242"/>
      <c r="V247" s="311">
        <v>187600</v>
      </c>
      <c r="W247" s="312" t="s">
        <v>27</v>
      </c>
      <c r="X247" s="243"/>
      <c r="Y247" s="104" t="s">
        <v>622</v>
      </c>
      <c r="Z247" s="104" t="s">
        <v>445</v>
      </c>
      <c r="AA247" s="153"/>
    </row>
    <row r="248" spans="1:27" ht="17.5">
      <c r="A248" s="410" t="s">
        <v>104</v>
      </c>
      <c r="B248" s="410"/>
      <c r="C248" s="410"/>
      <c r="D248" s="410"/>
      <c r="E248" s="410"/>
      <c r="F248" s="28">
        <f>SUM(F247)</f>
        <v>187600</v>
      </c>
      <c r="G248" s="28">
        <f t="shared" ref="G248:V248" si="28">SUM(G247)</f>
        <v>187600</v>
      </c>
      <c r="H248" s="28">
        <f t="shared" si="28"/>
        <v>0</v>
      </c>
      <c r="I248" s="28">
        <f t="shared" si="28"/>
        <v>0</v>
      </c>
      <c r="J248" s="28">
        <f t="shared" si="28"/>
        <v>0</v>
      </c>
      <c r="K248" s="28">
        <f t="shared" si="28"/>
        <v>0</v>
      </c>
      <c r="L248" s="28">
        <f t="shared" si="28"/>
        <v>0</v>
      </c>
      <c r="M248" s="28">
        <f t="shared" si="28"/>
        <v>0</v>
      </c>
      <c r="N248" s="28">
        <f t="shared" si="28"/>
        <v>0</v>
      </c>
      <c r="O248" s="28">
        <f t="shared" si="28"/>
        <v>0</v>
      </c>
      <c r="P248" s="28">
        <f t="shared" si="28"/>
        <v>0</v>
      </c>
      <c r="Q248" s="28">
        <f t="shared" si="28"/>
        <v>0</v>
      </c>
      <c r="R248" s="28">
        <f t="shared" si="28"/>
        <v>0</v>
      </c>
      <c r="S248" s="28">
        <f t="shared" si="28"/>
        <v>0</v>
      </c>
      <c r="T248" s="28">
        <f t="shared" si="28"/>
        <v>0</v>
      </c>
      <c r="U248" s="28">
        <f t="shared" si="28"/>
        <v>0</v>
      </c>
      <c r="V248" s="28">
        <f t="shared" si="28"/>
        <v>187600</v>
      </c>
      <c r="W248" s="28"/>
      <c r="X248" s="83"/>
      <c r="Y248" s="284"/>
      <c r="Z248" s="284"/>
      <c r="AA248" s="153"/>
    </row>
    <row r="249" spans="1:27" ht="17.5">
      <c r="A249" s="226"/>
      <c r="B249" s="226"/>
      <c r="C249" s="226"/>
      <c r="D249" s="226"/>
      <c r="E249" s="226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228"/>
      <c r="Y249" s="229"/>
      <c r="Z249" s="272"/>
      <c r="AA249" s="153"/>
    </row>
    <row r="250" spans="1:27" ht="17.5">
      <c r="A250" s="420" t="s">
        <v>346</v>
      </c>
      <c r="B250" s="420"/>
      <c r="C250" s="420"/>
      <c r="D250" s="420"/>
      <c r="E250" s="420"/>
      <c r="F250" s="36">
        <f t="shared" ref="F250:V250" si="29">F248+F243</f>
        <v>187600</v>
      </c>
      <c r="G250" s="36">
        <f t="shared" si="29"/>
        <v>187600</v>
      </c>
      <c r="H250" s="36">
        <f t="shared" si="29"/>
        <v>0</v>
      </c>
      <c r="I250" s="36">
        <f t="shared" si="29"/>
        <v>0</v>
      </c>
      <c r="J250" s="36">
        <f t="shared" si="29"/>
        <v>0</v>
      </c>
      <c r="K250" s="36">
        <f t="shared" si="29"/>
        <v>0</v>
      </c>
      <c r="L250" s="36">
        <f t="shared" si="29"/>
        <v>0</v>
      </c>
      <c r="M250" s="36">
        <f t="shared" si="29"/>
        <v>0</v>
      </c>
      <c r="N250" s="36">
        <f t="shared" si="29"/>
        <v>0</v>
      </c>
      <c r="O250" s="36">
        <f t="shared" si="29"/>
        <v>0</v>
      </c>
      <c r="P250" s="36">
        <f t="shared" si="29"/>
        <v>0</v>
      </c>
      <c r="Q250" s="36">
        <f t="shared" si="29"/>
        <v>0</v>
      </c>
      <c r="R250" s="36">
        <f t="shared" si="29"/>
        <v>0</v>
      </c>
      <c r="S250" s="36">
        <f t="shared" si="29"/>
        <v>0</v>
      </c>
      <c r="T250" s="36">
        <f t="shared" si="29"/>
        <v>0</v>
      </c>
      <c r="U250" s="36">
        <f t="shared" si="29"/>
        <v>0</v>
      </c>
      <c r="V250" s="36">
        <f t="shared" si="29"/>
        <v>187600</v>
      </c>
      <c r="W250" s="36"/>
      <c r="X250" s="86"/>
      <c r="Y250" s="315"/>
      <c r="Z250" s="315"/>
      <c r="AA250" s="153"/>
    </row>
    <row r="251" spans="1:27" ht="17.5">
      <c r="A251" s="226"/>
      <c r="B251" s="226"/>
      <c r="C251" s="226"/>
      <c r="D251" s="226"/>
      <c r="E251" s="226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228"/>
      <c r="Y251" s="229"/>
      <c r="Z251" s="272"/>
      <c r="AA251" s="153"/>
    </row>
    <row r="252" spans="1:27" ht="15" customHeight="1">
      <c r="A252" s="18"/>
      <c r="B252" s="19"/>
      <c r="C252" s="43"/>
      <c r="D252" s="43"/>
      <c r="E252" s="25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1"/>
      <c r="T252" s="21"/>
      <c r="U252" s="21"/>
      <c r="V252" s="21"/>
      <c r="W252" s="21"/>
      <c r="X252" s="88"/>
      <c r="Y252" s="94"/>
      <c r="Z252" s="272"/>
      <c r="AA252" s="153"/>
    </row>
    <row r="253" spans="1:27" ht="24.5">
      <c r="A253" s="417" t="s">
        <v>126</v>
      </c>
      <c r="B253" s="417"/>
      <c r="C253" s="417"/>
      <c r="D253" s="417"/>
      <c r="E253" s="417"/>
      <c r="F253" s="49">
        <f t="shared" ref="F253:V253" si="30">F178+F205+F220+F242+F250</f>
        <v>104530971.12999997</v>
      </c>
      <c r="G253" s="49">
        <f t="shared" si="30"/>
        <v>43886567.680000007</v>
      </c>
      <c r="H253" s="49">
        <f t="shared" si="30"/>
        <v>3881559.37</v>
      </c>
      <c r="I253" s="49">
        <f t="shared" si="30"/>
        <v>1770060</v>
      </c>
      <c r="J253" s="49">
        <f t="shared" si="30"/>
        <v>439300</v>
      </c>
      <c r="K253" s="49">
        <f t="shared" si="30"/>
        <v>2600913.4499999997</v>
      </c>
      <c r="L253" s="49">
        <f t="shared" si="30"/>
        <v>634483.48</v>
      </c>
      <c r="M253" s="49">
        <f t="shared" si="30"/>
        <v>175912.97</v>
      </c>
      <c r="N253" s="49">
        <f t="shared" si="30"/>
        <v>168675.86</v>
      </c>
      <c r="O253" s="49">
        <f t="shared" si="30"/>
        <v>873352.15</v>
      </c>
      <c r="P253" s="49">
        <f t="shared" si="30"/>
        <v>10229100</v>
      </c>
      <c r="Q253" s="49">
        <f t="shared" si="30"/>
        <v>810311.1</v>
      </c>
      <c r="R253" s="49">
        <f t="shared" si="30"/>
        <v>3960175.3700000006</v>
      </c>
      <c r="S253" s="49">
        <f t="shared" si="30"/>
        <v>1232338.8</v>
      </c>
      <c r="T253" s="49">
        <f t="shared" si="30"/>
        <v>1993547.77</v>
      </c>
      <c r="U253" s="49">
        <f t="shared" si="30"/>
        <v>1077096.51</v>
      </c>
      <c r="V253" s="49">
        <f t="shared" si="30"/>
        <v>17861300.219999999</v>
      </c>
      <c r="W253" s="49"/>
      <c r="X253" s="87"/>
      <c r="Y253" s="322"/>
      <c r="Z253" s="322"/>
      <c r="AA253" s="153"/>
    </row>
    <row r="254" spans="1:27" ht="24.5">
      <c r="A254" s="50"/>
      <c r="B254" s="75"/>
      <c r="C254" s="51"/>
      <c r="D254" s="51"/>
      <c r="E254" s="51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</row>
    <row r="255" spans="1:27" ht="24.5">
      <c r="A255" s="12"/>
      <c r="B255" s="418"/>
      <c r="C255" s="418"/>
      <c r="D255" s="418"/>
      <c r="E255" s="9"/>
      <c r="F255" s="53"/>
      <c r="G255" s="53"/>
      <c r="H255" s="53"/>
      <c r="I255" s="53"/>
      <c r="J255" s="53"/>
      <c r="K255" s="187"/>
      <c r="L255" s="187"/>
      <c r="M255" s="187"/>
      <c r="N255" s="187"/>
      <c r="O255" s="54"/>
      <c r="P255" s="54"/>
      <c r="Q255" s="54"/>
      <c r="R255" s="55"/>
      <c r="S255" s="55"/>
      <c r="T255" s="55"/>
      <c r="U255" s="55"/>
      <c r="V255" s="55"/>
      <c r="AA255" s="153"/>
    </row>
    <row r="256" spans="1:27" s="124" customFormat="1" ht="23.25" customHeight="1">
      <c r="A256" s="174"/>
      <c r="B256" s="419"/>
      <c r="C256" s="419"/>
      <c r="D256" s="419"/>
      <c r="E256" s="419"/>
      <c r="F256" s="419"/>
      <c r="G256" s="419"/>
      <c r="H256" s="175"/>
      <c r="I256" s="186"/>
      <c r="J256" s="175"/>
      <c r="K256" s="173"/>
      <c r="L256" s="173"/>
      <c r="M256" s="173"/>
      <c r="N256" s="173"/>
      <c r="O256" s="176"/>
      <c r="P256" s="176"/>
      <c r="Q256" s="176"/>
      <c r="R256" s="177"/>
      <c r="S256" s="177"/>
      <c r="T256" s="177"/>
      <c r="U256" s="177"/>
      <c r="V256" s="177"/>
      <c r="W256" s="178"/>
      <c r="X256" s="179"/>
      <c r="Y256" s="180"/>
      <c r="Z256" s="268"/>
    </row>
    <row r="257" spans="1:25">
      <c r="A257" s="12"/>
      <c r="B257" s="26"/>
      <c r="C257" s="57"/>
      <c r="D257" s="58"/>
      <c r="E257" s="59"/>
      <c r="F257" s="56"/>
      <c r="G257" s="60"/>
      <c r="H257" s="61"/>
      <c r="I257" s="61"/>
      <c r="J257" s="59"/>
      <c r="K257" s="61"/>
      <c r="L257" s="61"/>
      <c r="M257" s="61"/>
      <c r="N257" s="61"/>
      <c r="O257" s="54"/>
      <c r="P257" s="54"/>
      <c r="Q257" s="54"/>
      <c r="R257" s="55"/>
      <c r="S257" s="55"/>
      <c r="T257" s="55"/>
      <c r="U257" s="55"/>
      <c r="V257" s="55"/>
    </row>
    <row r="258" spans="1:25">
      <c r="A258" s="12"/>
      <c r="B258" s="26"/>
      <c r="C258" s="413"/>
      <c r="D258" s="413"/>
      <c r="E258" s="413"/>
      <c r="F258" s="413"/>
      <c r="G258" s="413"/>
      <c r="H258" s="61"/>
      <c r="I258" s="61"/>
      <c r="J258" s="59"/>
      <c r="K258" s="59"/>
      <c r="L258" s="59"/>
      <c r="M258" s="59"/>
      <c r="N258" s="59"/>
      <c r="O258" s="54"/>
      <c r="P258" s="54"/>
      <c r="Q258" s="54"/>
      <c r="R258" s="55"/>
      <c r="S258" s="55"/>
      <c r="T258" s="55"/>
      <c r="U258" s="55"/>
      <c r="V258" s="55"/>
    </row>
    <row r="259" spans="1:25">
      <c r="A259" s="12"/>
      <c r="B259" s="157"/>
      <c r="C259" s="413"/>
      <c r="D259" s="413"/>
      <c r="E259" s="413"/>
      <c r="F259" s="413"/>
      <c r="G259" s="413"/>
      <c r="H259" s="61"/>
      <c r="I259" s="61"/>
      <c r="J259" s="59"/>
      <c r="K259" s="59"/>
      <c r="L259" s="61"/>
      <c r="M259" s="61"/>
      <c r="N259" s="59"/>
      <c r="O259" s="54"/>
      <c r="P259" s="54"/>
      <c r="Q259" s="54"/>
      <c r="R259" s="55"/>
      <c r="S259" s="55"/>
      <c r="T259" s="54"/>
      <c r="U259" s="55"/>
      <c r="V259" s="55"/>
    </row>
    <row r="260" spans="1:25">
      <c r="A260" s="12"/>
      <c r="B260" s="26"/>
      <c r="C260" s="414"/>
      <c r="D260" s="414"/>
      <c r="E260" s="414"/>
      <c r="F260" s="414"/>
      <c r="G260" s="414"/>
      <c r="H260" s="61"/>
      <c r="I260" s="61"/>
      <c r="J260" s="61"/>
      <c r="K260" s="59"/>
      <c r="L260" s="59"/>
      <c r="M260" s="61"/>
      <c r="N260" s="59"/>
      <c r="O260" s="54"/>
      <c r="P260" s="54"/>
      <c r="Q260" s="54"/>
      <c r="R260" s="55"/>
      <c r="S260" s="55"/>
      <c r="T260" s="55"/>
      <c r="U260" s="54"/>
      <c r="V260" s="55"/>
    </row>
    <row r="261" spans="1:25">
      <c r="A261" s="12"/>
      <c r="B261" s="157"/>
      <c r="C261" s="57"/>
      <c r="D261" s="4"/>
      <c r="E261" s="9"/>
      <c r="F261" s="57"/>
      <c r="G261" s="57"/>
      <c r="H261" s="61"/>
      <c r="I261" s="61"/>
      <c r="J261" s="59"/>
      <c r="K261" s="59"/>
      <c r="L261" s="156"/>
      <c r="M261" s="59"/>
      <c r="N261" s="59"/>
      <c r="O261" s="54"/>
      <c r="P261" s="54"/>
      <c r="Q261" s="54"/>
      <c r="R261" s="55"/>
      <c r="S261" s="55"/>
      <c r="T261" s="55"/>
      <c r="U261" s="55"/>
      <c r="V261" s="55"/>
    </row>
    <row r="262" spans="1:25">
      <c r="D262" s="4"/>
      <c r="E262" s="9"/>
      <c r="H262" s="61"/>
      <c r="I262" s="61"/>
      <c r="L262" s="156"/>
      <c r="O262" s="54"/>
      <c r="P262" s="54"/>
      <c r="Q262" s="54"/>
      <c r="W262" s="7"/>
    </row>
    <row r="263" spans="1:25">
      <c r="D263" s="4"/>
      <c r="E263" s="9"/>
      <c r="H263" s="181"/>
      <c r="I263" s="61"/>
      <c r="K263" s="164"/>
      <c r="L263" s="264"/>
      <c r="O263" s="54"/>
      <c r="P263" s="54"/>
      <c r="Q263" s="54"/>
      <c r="W263" s="7"/>
    </row>
    <row r="264" spans="1:25">
      <c r="D264" s="4"/>
      <c r="E264" s="9"/>
      <c r="H264" s="181"/>
      <c r="L264" s="156"/>
      <c r="O264" s="54"/>
      <c r="P264" s="54"/>
      <c r="Q264" s="54"/>
      <c r="W264" s="7"/>
    </row>
    <row r="265" spans="1:25">
      <c r="D265" s="4"/>
      <c r="E265" s="9"/>
      <c r="H265" s="181"/>
      <c r="L265" s="156"/>
      <c r="O265" s="62"/>
      <c r="P265" s="62"/>
      <c r="Q265" s="62"/>
      <c r="W265" s="7"/>
    </row>
    <row r="266" spans="1:25">
      <c r="E266" s="9"/>
      <c r="H266" s="181"/>
      <c r="L266" s="156"/>
      <c r="W266" s="78"/>
    </row>
    <row r="267" spans="1:25">
      <c r="H267" s="181"/>
      <c r="L267" s="156"/>
      <c r="O267" s="62"/>
      <c r="P267" s="62"/>
      <c r="Q267" s="62"/>
    </row>
    <row r="268" spans="1: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156"/>
      <c r="R268" s="9"/>
      <c r="S268" s="9"/>
      <c r="T268" s="9"/>
      <c r="U268" s="9"/>
      <c r="V268" s="9"/>
      <c r="W268" s="9"/>
      <c r="X268" s="9"/>
      <c r="Y268" s="9"/>
    </row>
    <row r="269" spans="1: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156"/>
      <c r="R269" s="9"/>
      <c r="S269" s="9"/>
      <c r="T269" s="9"/>
      <c r="U269" s="9"/>
      <c r="V269" s="9"/>
      <c r="W269" s="9"/>
      <c r="X269" s="9"/>
      <c r="Y269" s="9"/>
    </row>
    <row r="270" spans="1: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156"/>
      <c r="O270" s="62"/>
      <c r="P270" s="62"/>
      <c r="Q270" s="62"/>
      <c r="R270" s="9"/>
      <c r="S270" s="9"/>
      <c r="T270" s="9"/>
      <c r="U270" s="9"/>
      <c r="V270" s="9"/>
      <c r="W270" s="9"/>
      <c r="X270" s="9"/>
      <c r="Y270" s="9"/>
    </row>
    <row r="271" spans="1: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O271" s="62"/>
      <c r="P271" s="62"/>
      <c r="Q271" s="62"/>
      <c r="R271" s="9"/>
      <c r="S271" s="9"/>
      <c r="T271" s="9"/>
      <c r="U271" s="9"/>
      <c r="V271" s="9"/>
      <c r="W271" s="9"/>
      <c r="X271" s="9"/>
      <c r="Y271" s="9"/>
    </row>
  </sheetData>
  <sheetProtection selectLockedCells="1" selectUnlockedCells="1"/>
  <mergeCells count="36">
    <mergeCell ref="C258:G258"/>
    <mergeCell ref="C259:G259"/>
    <mergeCell ref="C260:G260"/>
    <mergeCell ref="A240:E240"/>
    <mergeCell ref="A242:E242"/>
    <mergeCell ref="A253:E253"/>
    <mergeCell ref="B255:D255"/>
    <mergeCell ref="B256:G256"/>
    <mergeCell ref="A248:E248"/>
    <mergeCell ref="A250:E250"/>
    <mergeCell ref="A244:Z244"/>
    <mergeCell ref="A246:Z246"/>
    <mergeCell ref="A237:Z237"/>
    <mergeCell ref="A235:E235"/>
    <mergeCell ref="A187:X187"/>
    <mergeCell ref="A203:E203"/>
    <mergeCell ref="A205:E205"/>
    <mergeCell ref="A207:X207"/>
    <mergeCell ref="A209:X209"/>
    <mergeCell ref="A214:E214"/>
    <mergeCell ref="A218:E218"/>
    <mergeCell ref="A220:E220"/>
    <mergeCell ref="A222:X222"/>
    <mergeCell ref="A224:X224"/>
    <mergeCell ref="A1:Z1"/>
    <mergeCell ref="A3:Z3"/>
    <mergeCell ref="A5:Z5"/>
    <mergeCell ref="A180:Z180"/>
    <mergeCell ref="A185:E185"/>
    <mergeCell ref="A64:E64"/>
    <mergeCell ref="A138:E138"/>
    <mergeCell ref="A66:Y66"/>
    <mergeCell ref="A140:X140"/>
    <mergeCell ref="A176:E176"/>
    <mergeCell ref="A178:E178"/>
    <mergeCell ref="A182:X182"/>
  </mergeCells>
  <pageMargins left="0.25" right="0.25" top="0.75" bottom="0.75" header="0.3" footer="0.3"/>
  <pageSetup paperSize="8" scale="37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topLeftCell="B1" zoomScale="75" zoomScaleNormal="75" workbookViewId="0">
      <selection activeCell="I19" sqref="I19"/>
    </sheetView>
  </sheetViews>
  <sheetFormatPr defaultColWidth="9" defaultRowHeight="17.5"/>
  <cols>
    <col min="1" max="1" width="9" hidden="1" customWidth="1"/>
    <col min="2" max="2" width="82.1796875" customWidth="1"/>
    <col min="3" max="3" width="23.453125" style="323" bestFit="1" customWidth="1"/>
    <col min="4" max="4" width="23.08984375" style="329" bestFit="1" customWidth="1"/>
    <col min="5" max="5" width="9" customWidth="1"/>
    <col min="6" max="6" width="14.08984375" customWidth="1"/>
  </cols>
  <sheetData>
    <row r="1" spans="1:6" ht="20">
      <c r="A1" s="63"/>
      <c r="B1" s="324" t="s">
        <v>294</v>
      </c>
      <c r="C1" s="325">
        <v>44178109.31000001</v>
      </c>
      <c r="D1" s="330">
        <v>43838105.740000002</v>
      </c>
      <c r="E1">
        <v>340003.57</v>
      </c>
    </row>
    <row r="2" spans="1:6" ht="20">
      <c r="B2" s="324" t="s">
        <v>623</v>
      </c>
      <c r="C2" s="325">
        <v>10229100</v>
      </c>
      <c r="D2" s="331"/>
    </row>
    <row r="3" spans="1:6" ht="20">
      <c r="B3" s="324" t="s">
        <v>8</v>
      </c>
      <c r="C3" s="325">
        <v>873352.15</v>
      </c>
      <c r="D3" s="331"/>
    </row>
    <row r="4" spans="1:6" ht="20">
      <c r="B4" s="326" t="s">
        <v>9</v>
      </c>
      <c r="C4" s="325">
        <v>4017909.0000000005</v>
      </c>
      <c r="D4" s="331"/>
    </row>
    <row r="5" spans="1:6" ht="20">
      <c r="B5" s="326" t="s">
        <v>10</v>
      </c>
      <c r="C5" s="325">
        <v>1232338.8</v>
      </c>
      <c r="D5" s="331"/>
    </row>
    <row r="6" spans="1:6" ht="20">
      <c r="B6" s="326" t="s">
        <v>11</v>
      </c>
      <c r="C6" s="325">
        <v>1993547.77</v>
      </c>
      <c r="D6" s="331"/>
    </row>
    <row r="7" spans="1:6" ht="20">
      <c r="B7" s="326" t="s">
        <v>12</v>
      </c>
      <c r="C7" s="325">
        <v>1077096.51</v>
      </c>
      <c r="D7" s="331"/>
    </row>
    <row r="8" spans="1:6" ht="20">
      <c r="B8" s="324" t="s">
        <v>184</v>
      </c>
      <c r="C8" s="325">
        <v>810311.1</v>
      </c>
      <c r="D8" s="331"/>
    </row>
    <row r="9" spans="1:6" ht="20">
      <c r="B9" s="324" t="s">
        <v>193</v>
      </c>
      <c r="C9" s="325">
        <v>1770060</v>
      </c>
      <c r="D9" s="331"/>
    </row>
    <row r="10" spans="1:6" ht="20">
      <c r="B10" s="324" t="s">
        <v>219</v>
      </c>
      <c r="C10" s="325">
        <v>2518869.69</v>
      </c>
      <c r="D10" s="331"/>
    </row>
    <row r="11" spans="1:6" ht="20">
      <c r="B11" s="324" t="s">
        <v>624</v>
      </c>
      <c r="C11" s="325">
        <v>190199.81</v>
      </c>
      <c r="D11" s="331"/>
    </row>
    <row r="12" spans="1:6" ht="20">
      <c r="B12" s="324" t="s">
        <v>625</v>
      </c>
      <c r="C12" s="325">
        <v>439300</v>
      </c>
      <c r="D12" s="331"/>
    </row>
    <row r="13" spans="1:6" ht="20">
      <c r="B13" s="324" t="s">
        <v>626</v>
      </c>
      <c r="C13" s="325">
        <v>705473.55</v>
      </c>
      <c r="D13" s="331"/>
    </row>
    <row r="14" spans="1:6" ht="20">
      <c r="B14" s="324" t="s">
        <v>627</v>
      </c>
      <c r="C14" s="325">
        <v>176553.81</v>
      </c>
      <c r="D14" s="331"/>
    </row>
    <row r="15" spans="1:6" ht="20">
      <c r="B15" s="324" t="s">
        <v>13</v>
      </c>
      <c r="C15" s="325">
        <v>17803993.549999997</v>
      </c>
      <c r="D15" s="331"/>
    </row>
    <row r="16" spans="1:6" ht="18">
      <c r="B16" s="332" t="s">
        <v>27</v>
      </c>
      <c r="C16" s="333"/>
      <c r="D16" s="330">
        <v>967600</v>
      </c>
      <c r="F16" s="311"/>
    </row>
    <row r="17" spans="2:4" ht="18">
      <c r="B17" s="328" t="s">
        <v>338</v>
      </c>
      <c r="C17" s="333"/>
      <c r="D17" s="330">
        <v>1870746.04</v>
      </c>
    </row>
    <row r="18" spans="2:4" ht="50">
      <c r="B18" s="328" t="s">
        <v>349</v>
      </c>
      <c r="C18" s="333"/>
      <c r="D18" s="334">
        <v>13498049.459999999</v>
      </c>
    </row>
    <row r="19" spans="2:4" ht="18">
      <c r="B19" s="335" t="s">
        <v>628</v>
      </c>
      <c r="C19" s="333"/>
      <c r="D19" s="330">
        <v>1467398.05</v>
      </c>
    </row>
    <row r="20" spans="2:4">
      <c r="B20" s="336"/>
      <c r="C20" s="337"/>
      <c r="D20" s="338"/>
    </row>
    <row r="21" spans="2:4">
      <c r="B21" s="336"/>
      <c r="C21" s="337"/>
      <c r="D21" s="331"/>
    </row>
    <row r="22" spans="2:4">
      <c r="B22" s="336"/>
      <c r="C22" s="337"/>
      <c r="D22" s="331"/>
    </row>
    <row r="23" spans="2:4">
      <c r="B23" s="339">
        <f>C1-B51</f>
        <v>340003.5700000003</v>
      </c>
      <c r="C23" s="337"/>
      <c r="D23" s="331"/>
    </row>
    <row r="36" spans="4:4">
      <c r="D36" s="329">
        <f>SUM(D16:D35)</f>
        <v>17803793.550000001</v>
      </c>
    </row>
    <row r="51" spans="2:6">
      <c r="B51" s="49">
        <v>43838105.74000001</v>
      </c>
      <c r="C51" s="323">
        <f>SUM(C2:C50)</f>
        <v>43838105.740000002</v>
      </c>
      <c r="F51" s="156">
        <f>C51-C1</f>
        <v>-340003.57000000775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Φύλλο1</vt:lpstr>
      <vt:lpstr>Φύλλο2</vt:lpstr>
      <vt:lpstr>Φύλλο1!Print_Area</vt:lpstr>
      <vt:lpstr>Φύλλο1!Print_Titles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ΕΛΕΝΗ ΠΡΟΒΙΑ</dc:creator>
  <cp:lastModifiedBy>User</cp:lastModifiedBy>
  <cp:lastPrinted>2025-12-15T10:06:07Z</cp:lastPrinted>
  <dcterms:created xsi:type="dcterms:W3CDTF">2020-10-05T09:22:34Z</dcterms:created>
  <dcterms:modified xsi:type="dcterms:W3CDTF">2026-02-19T13:10:46Z</dcterms:modified>
</cp:coreProperties>
</file>